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xl/charts/chart8.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ttps://arpeluy.sharepoint.com/sites/DocumentosARPEL2/Documentos compartidos/Archivo 2024/E7. EXCELENCIA OPERACIONAL/10_CASYSIA/EPSP/"/>
    </mc:Choice>
  </mc:AlternateContent>
  <xr:revisionPtr revIDLastSave="676" documentId="13_ncr:1_{B6D8A280-7EA0-488A-B85A-A13478249D24}" xr6:coauthVersionLast="47" xr6:coauthVersionMax="47" xr10:uidLastSave="{CC9CB0FB-CABA-4177-8011-7C3B9B580BB0}"/>
  <bookViews>
    <workbookView xWindow="-150" yWindow="5640" windowWidth="20520" windowHeight="5550" tabRatio="952" activeTab="10" xr2:uid="{00000000-000D-0000-FFFF-FFFF00000000}"/>
  </bookViews>
  <sheets>
    <sheet name="Intro" sheetId="1" r:id="rId1"/>
    <sheet name="Listas" sheetId="23" state="hidden" r:id="rId2"/>
    <sheet name="Resultados" sheetId="27" r:id="rId3"/>
    <sheet name="Resultados %" sheetId="65" r:id="rId4"/>
    <sheet name="A" sheetId="2" r:id="rId5"/>
    <sheet name="B" sheetId="3" r:id="rId6"/>
    <sheet name="C" sheetId="24" r:id="rId7"/>
    <sheet name="D" sheetId="25" r:id="rId8"/>
    <sheet name="E" sheetId="26" r:id="rId9"/>
    <sheet name="F" sheetId="34" r:id="rId10"/>
    <sheet name="G" sheetId="35" r:id="rId11"/>
    <sheet name="H" sheetId="37" r:id="rId12"/>
    <sheet name="I" sheetId="38" r:id="rId13"/>
    <sheet name="J" sheetId="39" r:id="rId14"/>
    <sheet name="K" sheetId="41" r:id="rId15"/>
    <sheet name="L" sheetId="42" r:id="rId16"/>
    <sheet name="M" sheetId="43" r:id="rId17"/>
    <sheet name="N" sheetId="45" r:id="rId18"/>
    <sheet name="O" sheetId="46" r:id="rId19"/>
    <sheet name="P" sheetId="47" r:id="rId20"/>
    <sheet name="Q" sheetId="48" r:id="rId21"/>
    <sheet name="R" sheetId="51" r:id="rId22"/>
    <sheet name="S" sheetId="52" r:id="rId23"/>
    <sheet name="T" sheetId="54" r:id="rId24"/>
    <sheet name="U" sheetId="55" r:id="rId25"/>
    <sheet name="Gráfico Esencial" sheetId="59" r:id="rId26"/>
    <sheet name="Gráfico Focalizado" sheetId="61" r:id="rId27"/>
    <sheet name="Gráfico x Pilar" sheetId="63" r:id="rId28"/>
    <sheet name="Gráfico Elementos" sheetId="64" r:id="rId29"/>
    <sheet name="Graph_Pilar I" sheetId="28" r:id="rId30"/>
    <sheet name="Graph_Pilar II" sheetId="50" r:id="rId31"/>
    <sheet name="Graph_Pilar III" sheetId="57" r:id="rId32"/>
    <sheet name="Graph_Pilar IV" sheetId="49" r:id="rId33"/>
  </sheets>
  <definedNames>
    <definedName name="_xlnm._FilterDatabase" localSheetId="4" hidden="1">A!$A$1:$H$48</definedName>
    <definedName name="_xlnm._FilterDatabase" localSheetId="5" hidden="1">B!$A$1:$H$50</definedName>
    <definedName name="_xlnm._FilterDatabase" localSheetId="6" hidden="1">'C'!$A$1:$H$48</definedName>
    <definedName name="_xlnm._FilterDatabase" localSheetId="7" hidden="1">D!$A$1:$H$42</definedName>
    <definedName name="_xlnm._FilterDatabase" localSheetId="8" hidden="1">E!$A$1:$H$48</definedName>
    <definedName name="_xlnm._FilterDatabase" localSheetId="9" hidden="1">F!$A$1:$H$48</definedName>
    <definedName name="_xlnm._FilterDatabase" localSheetId="10" hidden="1">G!$A$1:$H$55</definedName>
    <definedName name="_xlnm._FilterDatabase" localSheetId="11" hidden="1">H!$A$1:$H$49</definedName>
    <definedName name="_xlnm._FilterDatabase" localSheetId="12" hidden="1">I!$A$1:$H$51</definedName>
    <definedName name="_xlnm._FilterDatabase" localSheetId="13" hidden="1">J!$A$1:$H$64</definedName>
    <definedName name="_xlnm._FilterDatabase" localSheetId="14" hidden="1">K!$A$1:$H$48</definedName>
    <definedName name="_xlnm._FilterDatabase" localSheetId="15" hidden="1">L!$A$1:$H$48</definedName>
    <definedName name="_xlnm._FilterDatabase" localSheetId="16" hidden="1">M!$A$1:$H$50</definedName>
    <definedName name="_xlnm._FilterDatabase" localSheetId="17" hidden="1">N!$A$1:$H$53</definedName>
    <definedName name="_xlnm._FilterDatabase" localSheetId="18" hidden="1">O!$A$1:$H$48</definedName>
    <definedName name="_xlnm._FilterDatabase" localSheetId="19" hidden="1">P!$A$1:$H$56</definedName>
    <definedName name="_xlnm._FilterDatabase" localSheetId="20" hidden="1">Q!$A$1:$H$52</definedName>
    <definedName name="_xlnm._FilterDatabase" localSheetId="21" hidden="1">'R'!$A$1:$H$53</definedName>
    <definedName name="_xlnm._FilterDatabase" localSheetId="22" hidden="1">S!$A$1:$H$49</definedName>
    <definedName name="_xlnm._FilterDatabase" localSheetId="23" hidden="1">T!$A$1:$H$48</definedName>
    <definedName name="_xlnm._FilterDatabase" localSheetId="24" hidden="1">U!$A$1:$H$50</definedName>
    <definedName name="_xlnm.Print_Area" localSheetId="4">A!$B$2:$H$24</definedName>
    <definedName name="_xlnm.Print_Area" localSheetId="5">B!$B$2:$H$24</definedName>
    <definedName name="_xlnm.Print_Area" localSheetId="6">'C'!$B$2:$H$24</definedName>
    <definedName name="_xlnm.Print_Area" localSheetId="7">D!$B$2:$H$18</definedName>
    <definedName name="_xlnm.Print_Area" localSheetId="8">E!$B$2:$H$24</definedName>
    <definedName name="_xlnm.Print_Area" localSheetId="9">F!$B$2:$H$24</definedName>
    <definedName name="_xlnm.Print_Area" localSheetId="10">G!$B$2:$H$31</definedName>
    <definedName name="_xlnm.Print_Area" localSheetId="11">H!$B$2:$H$25</definedName>
    <definedName name="_xlnm.Print_Area" localSheetId="12">I!$B$2:$H$27</definedName>
    <definedName name="_xlnm.Print_Area" localSheetId="13">J!$B$2:$H$40</definedName>
    <definedName name="_xlnm.Print_Area" localSheetId="14">K!$B$2:$H$24</definedName>
    <definedName name="_xlnm.Print_Area" localSheetId="15">L!$B$2:$H$24</definedName>
    <definedName name="_xlnm.Print_Area" localSheetId="16">M!$B$2:$H$26</definedName>
    <definedName name="_xlnm.Print_Area" localSheetId="17">N!$B$2:$H$29</definedName>
    <definedName name="_xlnm.Print_Area" localSheetId="18">O!$B$2:$H$24</definedName>
    <definedName name="_xlnm.Print_Area" localSheetId="19">P!$B$2:$H$32</definedName>
    <definedName name="_xlnm.Print_Area" localSheetId="20">Q!$B$2:$H$28</definedName>
    <definedName name="_xlnm.Print_Area" localSheetId="21">'R'!$B$2:$H$29</definedName>
    <definedName name="_xlnm.Print_Area" localSheetId="2">Resultados!$A$6:$V$32</definedName>
    <definedName name="_xlnm.Print_Area" localSheetId="3">'Resultados %'!$A$6:$V$32</definedName>
    <definedName name="_xlnm.Print_Area" localSheetId="22">S!$B$2:$H$25</definedName>
    <definedName name="_xlnm.Print_Area" localSheetId="23">T!$B$2:$H$24</definedName>
    <definedName name="_xlnm.Print_Area" localSheetId="24">U!$B$2:$H$26</definedName>
    <definedName name="_xlnm.Print_Titles" localSheetId="4">A!$9:$9</definedName>
    <definedName name="_xlnm.Print_Titles" localSheetId="5">B!$9:$9</definedName>
    <definedName name="_xlnm.Print_Titles" localSheetId="6">'C'!$9:$9</definedName>
    <definedName name="_xlnm.Print_Titles" localSheetId="7">D!$9:$9</definedName>
    <definedName name="_xlnm.Print_Titles" localSheetId="8">E!$9:$9</definedName>
    <definedName name="_xlnm.Print_Titles" localSheetId="9">F!$9:$9</definedName>
    <definedName name="_xlnm.Print_Titles" localSheetId="10">G!$9:$9</definedName>
    <definedName name="_xlnm.Print_Titles" localSheetId="11">H!$9:$9</definedName>
    <definedName name="_xlnm.Print_Titles" localSheetId="12">I!$9:$9</definedName>
    <definedName name="_xlnm.Print_Titles" localSheetId="13">J!$9:$9</definedName>
    <definedName name="_xlnm.Print_Titles" localSheetId="14">K!$9:$9</definedName>
    <definedName name="_xlnm.Print_Titles" localSheetId="15">L!$9:$9</definedName>
    <definedName name="_xlnm.Print_Titles" localSheetId="16">M!$9:$9</definedName>
    <definedName name="_xlnm.Print_Titles" localSheetId="17">N!$9:$9</definedName>
    <definedName name="_xlnm.Print_Titles" localSheetId="18">O!$9:$9</definedName>
    <definedName name="_xlnm.Print_Titles" localSheetId="19">P!$9:$9</definedName>
    <definedName name="_xlnm.Print_Titles" localSheetId="20">Q!$9:$9</definedName>
    <definedName name="_xlnm.Print_Titles" localSheetId="21">'R'!$9:$9</definedName>
    <definedName name="_xlnm.Print_Titles" localSheetId="2">Resultados!$6:$8</definedName>
    <definedName name="_xlnm.Print_Titles" localSheetId="3">'Resultados %'!$6:$8</definedName>
    <definedName name="_xlnm.Print_Titles" localSheetId="22">S!$9:$9</definedName>
    <definedName name="_xlnm.Print_Titles" localSheetId="23">T!$9:$9</definedName>
    <definedName name="_xlnm.Print_Titles" localSheetId="24">U!$9:$9</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48" l="1"/>
  <c r="G27" i="38"/>
  <c r="G23" i="3"/>
  <c r="K32" i="65"/>
  <c r="K31" i="65"/>
  <c r="Q30" i="65"/>
  <c r="K30" i="65"/>
  <c r="Q29" i="65"/>
  <c r="K29" i="65"/>
  <c r="H29" i="65"/>
  <c r="Q28" i="65"/>
  <c r="K28" i="65"/>
  <c r="H28" i="65"/>
  <c r="S27" i="65"/>
  <c r="Q27" i="65"/>
  <c r="O27" i="65"/>
  <c r="K27" i="65"/>
  <c r="H27" i="65"/>
  <c r="S26" i="65"/>
  <c r="R26" i="65"/>
  <c r="Q26" i="65"/>
  <c r="O26" i="65"/>
  <c r="K26" i="65"/>
  <c r="H26" i="65"/>
  <c r="S25" i="65"/>
  <c r="R25" i="65"/>
  <c r="Q25" i="65"/>
  <c r="O25" i="65"/>
  <c r="K25" i="65"/>
  <c r="J25" i="65"/>
  <c r="H25" i="65"/>
  <c r="V24" i="65"/>
  <c r="S24" i="65"/>
  <c r="R24" i="65"/>
  <c r="Q24" i="65"/>
  <c r="O24" i="65"/>
  <c r="N24" i="65"/>
  <c r="K24" i="65"/>
  <c r="J24" i="65"/>
  <c r="H24" i="65"/>
  <c r="V23" i="65"/>
  <c r="T23" i="65"/>
  <c r="S23" i="65"/>
  <c r="R23" i="65"/>
  <c r="Q23" i="65"/>
  <c r="O23" i="65"/>
  <c r="N23" i="65"/>
  <c r="K23" i="65"/>
  <c r="J23" i="65"/>
  <c r="I23" i="65"/>
  <c r="H23" i="65"/>
  <c r="V22" i="65"/>
  <c r="U22" i="65"/>
  <c r="T22" i="65"/>
  <c r="S22" i="65"/>
  <c r="R22" i="65"/>
  <c r="Q22" i="65"/>
  <c r="P22" i="65"/>
  <c r="O22" i="65"/>
  <c r="N22" i="65"/>
  <c r="M22" i="65"/>
  <c r="L22" i="65"/>
  <c r="K22" i="65"/>
  <c r="J22" i="65"/>
  <c r="I22" i="65"/>
  <c r="H22" i="65"/>
  <c r="G22" i="65"/>
  <c r="F22" i="65"/>
  <c r="D22" i="65"/>
  <c r="C22" i="65"/>
  <c r="B22" i="65"/>
  <c r="V21" i="65"/>
  <c r="U21" i="65"/>
  <c r="T21" i="65"/>
  <c r="S21" i="65"/>
  <c r="R21" i="65"/>
  <c r="Q21" i="65"/>
  <c r="P21" i="65"/>
  <c r="O21" i="65"/>
  <c r="N21" i="65"/>
  <c r="M21" i="65"/>
  <c r="L21" i="65"/>
  <c r="K21" i="65"/>
  <c r="J21" i="65"/>
  <c r="I21" i="65"/>
  <c r="H21" i="65"/>
  <c r="G21" i="65"/>
  <c r="F21" i="65"/>
  <c r="D21" i="65"/>
  <c r="C21" i="65"/>
  <c r="B21" i="65"/>
  <c r="V20" i="65"/>
  <c r="U20" i="65"/>
  <c r="T20" i="65"/>
  <c r="S20" i="65"/>
  <c r="R20" i="65"/>
  <c r="Q20" i="65"/>
  <c r="P20" i="65"/>
  <c r="O20" i="65"/>
  <c r="N20" i="65"/>
  <c r="M20" i="65"/>
  <c r="L20" i="65"/>
  <c r="K20" i="65"/>
  <c r="J20" i="65"/>
  <c r="I20" i="65"/>
  <c r="H20" i="65"/>
  <c r="G20" i="65"/>
  <c r="F20" i="65"/>
  <c r="D20" i="65"/>
  <c r="C20" i="65"/>
  <c r="B20" i="65"/>
  <c r="V19" i="65"/>
  <c r="U19" i="65"/>
  <c r="T19" i="65"/>
  <c r="S19" i="65"/>
  <c r="R19" i="65"/>
  <c r="Q19" i="65"/>
  <c r="P19" i="65"/>
  <c r="O19" i="65"/>
  <c r="N19" i="65"/>
  <c r="M19" i="65"/>
  <c r="L19" i="65"/>
  <c r="K19" i="65"/>
  <c r="J19" i="65"/>
  <c r="I19" i="65"/>
  <c r="H19" i="65"/>
  <c r="G19" i="65"/>
  <c r="F19" i="65"/>
  <c r="D19" i="65"/>
  <c r="C19" i="65"/>
  <c r="B19" i="65"/>
  <c r="V18" i="65"/>
  <c r="U18" i="65"/>
  <c r="T18" i="65"/>
  <c r="S18" i="65"/>
  <c r="R18" i="65"/>
  <c r="Q18" i="65"/>
  <c r="P18" i="65"/>
  <c r="O18" i="65"/>
  <c r="N18" i="65"/>
  <c r="M18" i="65"/>
  <c r="L18" i="65"/>
  <c r="K18" i="65"/>
  <c r="J18" i="65"/>
  <c r="I18" i="65"/>
  <c r="H18" i="65"/>
  <c r="G18" i="65"/>
  <c r="F18" i="65"/>
  <c r="D18" i="65"/>
  <c r="C18" i="65"/>
  <c r="B18" i="65"/>
  <c r="V17" i="65"/>
  <c r="U17" i="65"/>
  <c r="T17" i="65"/>
  <c r="S17" i="65"/>
  <c r="R17" i="65"/>
  <c r="Q17" i="65"/>
  <c r="P17" i="65"/>
  <c r="O17" i="65"/>
  <c r="N17" i="65"/>
  <c r="M17" i="65"/>
  <c r="L17" i="65"/>
  <c r="K17" i="65"/>
  <c r="J17" i="65"/>
  <c r="I17" i="65"/>
  <c r="H17" i="65"/>
  <c r="G17" i="65"/>
  <c r="F17" i="65"/>
  <c r="D17" i="65"/>
  <c r="C17" i="65"/>
  <c r="B17" i="65"/>
  <c r="V16" i="65"/>
  <c r="U16" i="65"/>
  <c r="T16" i="65"/>
  <c r="S16" i="65"/>
  <c r="R16" i="65"/>
  <c r="Q16" i="65"/>
  <c r="P16" i="65"/>
  <c r="O16" i="65"/>
  <c r="N16" i="65"/>
  <c r="M16" i="65"/>
  <c r="L16" i="65"/>
  <c r="K16" i="65"/>
  <c r="J16" i="65"/>
  <c r="I16" i="65"/>
  <c r="H16" i="65"/>
  <c r="G16" i="65"/>
  <c r="F16" i="65"/>
  <c r="E16" i="65"/>
  <c r="D16" i="65"/>
  <c r="C16" i="65"/>
  <c r="B16" i="65"/>
  <c r="V15" i="65"/>
  <c r="U15" i="65"/>
  <c r="T15" i="65"/>
  <c r="S15" i="65"/>
  <c r="R15" i="65"/>
  <c r="Q15" i="65"/>
  <c r="P15" i="65"/>
  <c r="O15" i="65"/>
  <c r="N15" i="65"/>
  <c r="M15" i="65"/>
  <c r="L15" i="65"/>
  <c r="K15" i="65"/>
  <c r="J15" i="65"/>
  <c r="I15" i="65"/>
  <c r="H15" i="65"/>
  <c r="G15" i="65"/>
  <c r="F15" i="65"/>
  <c r="E15" i="65"/>
  <c r="D15" i="65"/>
  <c r="C15" i="65"/>
  <c r="B15" i="65"/>
  <c r="V14" i="65"/>
  <c r="U14" i="65"/>
  <c r="T14" i="65"/>
  <c r="S14" i="65"/>
  <c r="R14" i="65"/>
  <c r="Q14" i="65"/>
  <c r="P14" i="65"/>
  <c r="O14" i="65"/>
  <c r="N14" i="65"/>
  <c r="M14" i="65"/>
  <c r="L14" i="65"/>
  <c r="K14" i="65"/>
  <c r="J14" i="65"/>
  <c r="I14" i="65"/>
  <c r="H14" i="65"/>
  <c r="G14" i="65"/>
  <c r="F14" i="65"/>
  <c r="E14" i="65"/>
  <c r="D14" i="65"/>
  <c r="C14" i="65"/>
  <c r="B14" i="65"/>
  <c r="A14" i="65"/>
  <c r="A15" i="65" s="1"/>
  <c r="A16" i="65" s="1"/>
  <c r="A17" i="65" s="1"/>
  <c r="A18" i="65" s="1"/>
  <c r="A19" i="65" s="1"/>
  <c r="A20" i="65" s="1"/>
  <c r="A21" i="65" s="1"/>
  <c r="A22" i="65" s="1"/>
  <c r="A23" i="65" s="1"/>
  <c r="A24" i="65" s="1"/>
  <c r="A25" i="65" s="1"/>
  <c r="A26" i="65" s="1"/>
  <c r="A27" i="65" s="1"/>
  <c r="A28" i="65" s="1"/>
  <c r="A29" i="65" s="1"/>
  <c r="A30" i="65" s="1"/>
  <c r="A31" i="65" s="1"/>
  <c r="A32" i="65" s="1"/>
  <c r="V13" i="65"/>
  <c r="U13" i="65"/>
  <c r="T13" i="65"/>
  <c r="S13" i="65"/>
  <c r="R13" i="65"/>
  <c r="Q13" i="65"/>
  <c r="P13" i="65"/>
  <c r="O13" i="65"/>
  <c r="N13" i="65"/>
  <c r="M13" i="65"/>
  <c r="L13" i="65"/>
  <c r="K13" i="65"/>
  <c r="J13" i="65"/>
  <c r="I13" i="65"/>
  <c r="H13" i="65"/>
  <c r="G13" i="65"/>
  <c r="F13" i="65"/>
  <c r="E13" i="65"/>
  <c r="D13" i="65"/>
  <c r="C13" i="65"/>
  <c r="B13" i="65"/>
  <c r="G24" i="34"/>
  <c r="G23" i="34"/>
  <c r="E10" i="55"/>
  <c r="E10" i="54"/>
  <c r="E10" i="52"/>
  <c r="E10" i="51"/>
  <c r="E11" i="48"/>
  <c r="E12" i="48"/>
  <c r="E13" i="48"/>
  <c r="E14" i="48"/>
  <c r="E15" i="48"/>
  <c r="E16" i="48"/>
  <c r="E17" i="48"/>
  <c r="E18" i="48"/>
  <c r="E19" i="48"/>
  <c r="E20" i="48"/>
  <c r="E21" i="48"/>
  <c r="E22" i="48"/>
  <c r="E23" i="48"/>
  <c r="E10" i="48"/>
  <c r="E10" i="47"/>
  <c r="E10" i="46"/>
  <c r="K22" i="27"/>
  <c r="K23" i="27"/>
  <c r="K24" i="27"/>
  <c r="K25" i="27"/>
  <c r="K26" i="27"/>
  <c r="K27" i="27"/>
  <c r="K28" i="27"/>
  <c r="K29" i="27"/>
  <c r="K30" i="27"/>
  <c r="K31" i="27"/>
  <c r="K32" i="27"/>
  <c r="G28" i="45"/>
  <c r="E10" i="45"/>
  <c r="E11" i="43"/>
  <c r="E12" i="43"/>
  <c r="E13" i="43"/>
  <c r="E14" i="43"/>
  <c r="E15" i="43"/>
  <c r="E16" i="43"/>
  <c r="E17" i="43"/>
  <c r="E18" i="43"/>
  <c r="E19" i="43"/>
  <c r="E20" i="43"/>
  <c r="E21" i="43"/>
  <c r="E10" i="43"/>
  <c r="E10" i="42"/>
  <c r="E10" i="41"/>
  <c r="D32" i="39"/>
  <c r="D26" i="39"/>
  <c r="D23" i="39"/>
  <c r="D18" i="39"/>
  <c r="D15" i="39"/>
  <c r="E11" i="39"/>
  <c r="E10" i="38"/>
  <c r="G24" i="37"/>
  <c r="E11" i="37"/>
  <c r="E12" i="37"/>
  <c r="E13" i="37"/>
  <c r="E14" i="37"/>
  <c r="E15" i="37"/>
  <c r="E16" i="37"/>
  <c r="E17" i="37"/>
  <c r="E18" i="37"/>
  <c r="E19" i="37"/>
  <c r="E20" i="37"/>
  <c r="E10" i="37"/>
  <c r="E10" i="35"/>
  <c r="E10" i="34"/>
  <c r="E10" i="26"/>
  <c r="E11" i="25"/>
  <c r="E12" i="25"/>
  <c r="E13" i="25"/>
  <c r="E10" i="25"/>
  <c r="E10" i="24"/>
  <c r="E11" i="24"/>
  <c r="E12" i="24"/>
  <c r="E13" i="24"/>
  <c r="E14" i="24"/>
  <c r="E15" i="24"/>
  <c r="E16" i="24"/>
  <c r="E17" i="24"/>
  <c r="E18" i="24"/>
  <c r="E19" i="24"/>
  <c r="E10" i="3"/>
  <c r="E10" i="2"/>
  <c r="Q9" i="65" l="1"/>
  <c r="I9" i="65"/>
  <c r="S9" i="65"/>
  <c r="L9" i="65"/>
  <c r="T9" i="65"/>
  <c r="M9" i="65"/>
  <c r="U9" i="65"/>
  <c r="N9" i="65"/>
  <c r="V9" i="65"/>
  <c r="G9" i="65"/>
  <c r="G10" i="65" s="1"/>
  <c r="O9" i="65"/>
  <c r="P9" i="65"/>
  <c r="J9" i="65"/>
  <c r="K9" i="65"/>
  <c r="B9" i="65"/>
  <c r="E9" i="65"/>
  <c r="R9" i="65"/>
  <c r="F9" i="65"/>
  <c r="H9" i="65"/>
  <c r="C9" i="65"/>
  <c r="D9" i="65"/>
  <c r="B13" i="27"/>
  <c r="D11" i="2"/>
  <c r="E11" i="2" s="1"/>
  <c r="E3" i="65" l="1"/>
  <c r="D3" i="65"/>
  <c r="C3" i="65"/>
  <c r="B3" i="65"/>
  <c r="G26" i="43"/>
  <c r="N10" i="65" s="1"/>
  <c r="K21" i="27"/>
  <c r="K20" i="27"/>
  <c r="K19" i="27"/>
  <c r="K18" i="27"/>
  <c r="K17" i="27"/>
  <c r="K16" i="27"/>
  <c r="K15" i="27"/>
  <c r="K14" i="27"/>
  <c r="K13" i="27"/>
  <c r="G22" i="27"/>
  <c r="G21" i="27"/>
  <c r="G20" i="27"/>
  <c r="G19" i="27"/>
  <c r="G18" i="27"/>
  <c r="G17" i="27"/>
  <c r="G16" i="27"/>
  <c r="G15" i="27"/>
  <c r="G14" i="27"/>
  <c r="H29" i="27"/>
  <c r="H28" i="27"/>
  <c r="H27" i="27"/>
  <c r="H26" i="27"/>
  <c r="H25" i="27"/>
  <c r="H24" i="27"/>
  <c r="H23" i="27"/>
  <c r="H22" i="27"/>
  <c r="H21" i="27"/>
  <c r="H20" i="27"/>
  <c r="H19" i="27"/>
  <c r="H18" i="27"/>
  <c r="H17" i="27"/>
  <c r="H16" i="27"/>
  <c r="H15" i="27"/>
  <c r="H14" i="27"/>
  <c r="I23" i="27"/>
  <c r="I22" i="27"/>
  <c r="I21" i="27"/>
  <c r="I20" i="27"/>
  <c r="I19" i="27"/>
  <c r="I18" i="27"/>
  <c r="I17" i="27"/>
  <c r="I16" i="27"/>
  <c r="I15" i="27"/>
  <c r="I14" i="27"/>
  <c r="J25" i="27"/>
  <c r="J24" i="27"/>
  <c r="J23" i="27"/>
  <c r="J22" i="27"/>
  <c r="J21" i="27"/>
  <c r="J20" i="27"/>
  <c r="J19" i="27"/>
  <c r="J18" i="27"/>
  <c r="J17" i="27"/>
  <c r="J16" i="27"/>
  <c r="J15" i="27"/>
  <c r="J14" i="27"/>
  <c r="L22" i="27"/>
  <c r="L21" i="27"/>
  <c r="L20" i="27"/>
  <c r="L19" i="27"/>
  <c r="L18" i="27"/>
  <c r="L17" i="27"/>
  <c r="L16" i="27"/>
  <c r="L15" i="27"/>
  <c r="L14" i="27"/>
  <c r="M22" i="27"/>
  <c r="M21" i="27"/>
  <c r="M20" i="27"/>
  <c r="M19" i="27"/>
  <c r="M18" i="27"/>
  <c r="M17" i="27"/>
  <c r="M16" i="27"/>
  <c r="M15" i="27"/>
  <c r="M14" i="27"/>
  <c r="N24" i="27"/>
  <c r="N23" i="27"/>
  <c r="N22" i="27"/>
  <c r="N21" i="27"/>
  <c r="N20" i="27"/>
  <c r="N19" i="27"/>
  <c r="N18" i="27"/>
  <c r="N17" i="27"/>
  <c r="N16" i="27"/>
  <c r="N15" i="27"/>
  <c r="N14" i="27"/>
  <c r="O27" i="27"/>
  <c r="O26" i="27"/>
  <c r="O25" i="27"/>
  <c r="O24" i="27"/>
  <c r="O23" i="27"/>
  <c r="O22" i="27"/>
  <c r="O21" i="27"/>
  <c r="O20" i="27"/>
  <c r="O19" i="27"/>
  <c r="O18" i="27"/>
  <c r="O17" i="27"/>
  <c r="O16" i="27"/>
  <c r="O15" i="27"/>
  <c r="O14" i="27"/>
  <c r="P22" i="27"/>
  <c r="P21" i="27"/>
  <c r="P20" i="27"/>
  <c r="P19" i="27"/>
  <c r="P18" i="27"/>
  <c r="P17" i="27"/>
  <c r="P16" i="27"/>
  <c r="P15" i="27"/>
  <c r="P14" i="27"/>
  <c r="Q30" i="27"/>
  <c r="Q29" i="27"/>
  <c r="Q28" i="27"/>
  <c r="Q27" i="27"/>
  <c r="Q26" i="27"/>
  <c r="Q25" i="27"/>
  <c r="Q24" i="27"/>
  <c r="Q23" i="27"/>
  <c r="Q22" i="27"/>
  <c r="Q21" i="27"/>
  <c r="Q20" i="27"/>
  <c r="Q19" i="27"/>
  <c r="Q18" i="27"/>
  <c r="Q17" i="27"/>
  <c r="Q16" i="27"/>
  <c r="Q15" i="27"/>
  <c r="Q14" i="27"/>
  <c r="R26" i="27"/>
  <c r="R25" i="27"/>
  <c r="R24" i="27"/>
  <c r="R23" i="27"/>
  <c r="R22" i="27"/>
  <c r="R21" i="27"/>
  <c r="R20" i="27"/>
  <c r="R19" i="27"/>
  <c r="R18" i="27"/>
  <c r="R17" i="27"/>
  <c r="R16" i="27"/>
  <c r="R15" i="27"/>
  <c r="R14" i="27"/>
  <c r="S27" i="27"/>
  <c r="S26" i="27"/>
  <c r="S25" i="27"/>
  <c r="S24" i="27"/>
  <c r="S23" i="27"/>
  <c r="S22" i="27"/>
  <c r="S21" i="27"/>
  <c r="S20" i="27"/>
  <c r="S19" i="27"/>
  <c r="S18" i="27"/>
  <c r="S17" i="27"/>
  <c r="S16" i="27"/>
  <c r="S15" i="27"/>
  <c r="S14" i="27"/>
  <c r="T23" i="27"/>
  <c r="T22" i="27"/>
  <c r="T21" i="27"/>
  <c r="T20" i="27"/>
  <c r="T19" i="27"/>
  <c r="T18" i="27"/>
  <c r="T17" i="27"/>
  <c r="T16" i="27"/>
  <c r="T15" i="27"/>
  <c r="T14" i="27"/>
  <c r="U22" i="27"/>
  <c r="U21" i="27"/>
  <c r="U20" i="27"/>
  <c r="U19" i="27"/>
  <c r="U18" i="27"/>
  <c r="U17" i="27"/>
  <c r="U16" i="27"/>
  <c r="U15" i="27"/>
  <c r="U14" i="27"/>
  <c r="V24" i="27"/>
  <c r="V23" i="27"/>
  <c r="V22" i="27"/>
  <c r="V21" i="27"/>
  <c r="V20" i="27"/>
  <c r="V19" i="27"/>
  <c r="V18" i="27"/>
  <c r="V17" i="27"/>
  <c r="V16" i="27"/>
  <c r="V15" i="27"/>
  <c r="V14" i="27"/>
  <c r="V13" i="27"/>
  <c r="U13" i="27"/>
  <c r="T13" i="27"/>
  <c r="S13" i="27"/>
  <c r="R13" i="27"/>
  <c r="Q13" i="27"/>
  <c r="P13" i="27"/>
  <c r="O13" i="27"/>
  <c r="N13" i="27"/>
  <c r="M13" i="27"/>
  <c r="L13" i="27"/>
  <c r="J13" i="27"/>
  <c r="I13" i="27"/>
  <c r="H13" i="27"/>
  <c r="G13" i="27"/>
  <c r="F22" i="27"/>
  <c r="F21" i="27"/>
  <c r="F20" i="27"/>
  <c r="F19" i="27"/>
  <c r="F18" i="27"/>
  <c r="F17" i="27"/>
  <c r="F16" i="27"/>
  <c r="F15" i="27"/>
  <c r="F14" i="27"/>
  <c r="F13" i="27"/>
  <c r="E16" i="27"/>
  <c r="E15" i="27"/>
  <c r="E14" i="27"/>
  <c r="E13" i="27"/>
  <c r="D22" i="27"/>
  <c r="D21" i="27"/>
  <c r="D20" i="27"/>
  <c r="D19" i="27"/>
  <c r="D18" i="27"/>
  <c r="D17" i="27"/>
  <c r="D16" i="27"/>
  <c r="D15" i="27"/>
  <c r="D14" i="27"/>
  <c r="D13" i="27"/>
  <c r="C22" i="27"/>
  <c r="C21" i="27"/>
  <c r="C20" i="27"/>
  <c r="C19" i="27"/>
  <c r="C18" i="27"/>
  <c r="C17" i="27"/>
  <c r="C16" i="27"/>
  <c r="C15" i="27"/>
  <c r="C14" i="27"/>
  <c r="C13" i="27"/>
  <c r="B22" i="27"/>
  <c r="B21" i="27"/>
  <c r="B20" i="27"/>
  <c r="B19" i="27"/>
  <c r="B18" i="27"/>
  <c r="B17" i="27"/>
  <c r="B16" i="27"/>
  <c r="B15" i="27"/>
  <c r="B14" i="27"/>
  <c r="Q9" i="27" l="1"/>
  <c r="F3" i="65"/>
  <c r="G9" i="27"/>
  <c r="L9" i="27"/>
  <c r="J9" i="27"/>
  <c r="O9" i="27"/>
  <c r="H9" i="27"/>
  <c r="M9" i="27"/>
  <c r="I9" i="27"/>
  <c r="P9" i="27"/>
  <c r="N9" i="27"/>
  <c r="N10" i="27" s="1"/>
  <c r="R9" i="27"/>
  <c r="T9" i="27"/>
  <c r="S9" i="27"/>
  <c r="U9" i="27"/>
  <c r="K9" i="27"/>
  <c r="C9" i="27"/>
  <c r="D9" i="27"/>
  <c r="E9" i="27"/>
  <c r="B9" i="27"/>
  <c r="F9" i="27"/>
  <c r="V9" i="27"/>
  <c r="G26" i="55"/>
  <c r="V10" i="65" s="1"/>
  <c r="G25" i="55"/>
  <c r="G24" i="54"/>
  <c r="U10" i="65" s="1"/>
  <c r="G23" i="54"/>
  <c r="G25" i="52"/>
  <c r="T10" i="65" s="1"/>
  <c r="G24" i="52"/>
  <c r="G29" i="51"/>
  <c r="S10" i="65" s="1"/>
  <c r="G28" i="51"/>
  <c r="G28" i="48"/>
  <c r="R10" i="65" s="1"/>
  <c r="G32" i="47"/>
  <c r="Q10" i="65" s="1"/>
  <c r="G31" i="47"/>
  <c r="G24" i="46"/>
  <c r="P10" i="65" s="1"/>
  <c r="G23" i="46"/>
  <c r="G29" i="45"/>
  <c r="O10" i="65" s="1"/>
  <c r="G25" i="43"/>
  <c r="G24" i="42"/>
  <c r="M10" i="65" s="1"/>
  <c r="G23" i="42"/>
  <c r="G24" i="41"/>
  <c r="L10" i="65" s="1"/>
  <c r="G23" i="41"/>
  <c r="G40" i="39"/>
  <c r="K10" i="65" s="1"/>
  <c r="G39" i="39"/>
  <c r="J10" i="65"/>
  <c r="G26" i="38"/>
  <c r="G25" i="37"/>
  <c r="I10" i="65" s="1"/>
  <c r="G31" i="35"/>
  <c r="G30" i="35"/>
  <c r="G24" i="26"/>
  <c r="F10" i="65" s="1"/>
  <c r="G23" i="26"/>
  <c r="G18" i="25"/>
  <c r="E10" i="65" s="1"/>
  <c r="G17" i="25"/>
  <c r="G24" i="24"/>
  <c r="D10" i="65" s="1"/>
  <c r="G23" i="24"/>
  <c r="G24" i="3"/>
  <c r="C10" i="65" s="1"/>
  <c r="G24" i="2"/>
  <c r="B10" i="65" s="1"/>
  <c r="G23" i="2"/>
  <c r="D11" i="55"/>
  <c r="E11" i="55" s="1"/>
  <c r="D11" i="54"/>
  <c r="E11" i="54" s="1"/>
  <c r="D11" i="52"/>
  <c r="E11" i="52" s="1"/>
  <c r="D11" i="51"/>
  <c r="E4" i="65" l="1"/>
  <c r="H10" i="65"/>
  <c r="C4" i="65" s="1"/>
  <c r="D4" i="65"/>
  <c r="B4" i="65"/>
  <c r="D12" i="51"/>
  <c r="E12" i="51" s="1"/>
  <c r="E11" i="51"/>
  <c r="B10" i="27"/>
  <c r="F10" i="27"/>
  <c r="T10" i="27"/>
  <c r="P10" i="27"/>
  <c r="K10" i="27"/>
  <c r="R10" i="27"/>
  <c r="I10" i="27"/>
  <c r="J10" i="27"/>
  <c r="E10" i="27"/>
  <c r="U10" i="27"/>
  <c r="M10" i="27"/>
  <c r="L10" i="27"/>
  <c r="V10" i="27"/>
  <c r="D10" i="27"/>
  <c r="Q10" i="27"/>
  <c r="G10" i="27"/>
  <c r="S10" i="27"/>
  <c r="O10" i="27"/>
  <c r="H10" i="27"/>
  <c r="C10" i="27"/>
  <c r="D3" i="27"/>
  <c r="B3" i="27"/>
  <c r="E3" i="27"/>
  <c r="C3" i="27"/>
  <c r="D12" i="55"/>
  <c r="D12" i="54"/>
  <c r="D12" i="52"/>
  <c r="D13" i="51"/>
  <c r="F4" i="65" l="1"/>
  <c r="D13" i="55"/>
  <c r="E12" i="55"/>
  <c r="D13" i="54"/>
  <c r="E12" i="54"/>
  <c r="D13" i="52"/>
  <c r="E12" i="52"/>
  <c r="E4" i="27"/>
  <c r="D14" i="51"/>
  <c r="E13" i="51"/>
  <c r="B4" i="27"/>
  <c r="C4" i="27"/>
  <c r="D4" i="27"/>
  <c r="F3" i="27"/>
  <c r="D11" i="48"/>
  <c r="D12" i="48" s="1"/>
  <c r="D13" i="48" s="1"/>
  <c r="D14" i="48" s="1"/>
  <c r="D15" i="48" s="1"/>
  <c r="D16" i="48" s="1"/>
  <c r="D17" i="48" s="1"/>
  <c r="D18" i="48" s="1"/>
  <c r="D19" i="48" s="1"/>
  <c r="D20" i="48" s="1"/>
  <c r="D21" i="48" s="1"/>
  <c r="D22" i="48" s="1"/>
  <c r="D23" i="48" s="1"/>
  <c r="D11" i="47"/>
  <c r="D11" i="46"/>
  <c r="E11" i="46" s="1"/>
  <c r="D11" i="45"/>
  <c r="D11" i="43"/>
  <c r="D12" i="43" s="1"/>
  <c r="D13" i="43" s="1"/>
  <c r="D14" i="43" s="1"/>
  <c r="D15" i="43" s="1"/>
  <c r="D16" i="43" s="1"/>
  <c r="D17" i="43" s="1"/>
  <c r="D18" i="43" s="1"/>
  <c r="D19" i="43" s="1"/>
  <c r="D20" i="43" s="1"/>
  <c r="D21" i="43" s="1"/>
  <c r="D11" i="42"/>
  <c r="D11" i="41"/>
  <c r="D12" i="39"/>
  <c r="D11" i="38"/>
  <c r="D11" i="37"/>
  <c r="D12" i="37" s="1"/>
  <c r="D13" i="37" s="1"/>
  <c r="D14" i="37" s="1"/>
  <c r="D15" i="37" s="1"/>
  <c r="D16" i="37" s="1"/>
  <c r="D17" i="37" s="1"/>
  <c r="D18" i="37" s="1"/>
  <c r="D19" i="37" s="1"/>
  <c r="D20" i="37" s="1"/>
  <c r="D11" i="35"/>
  <c r="D11" i="34"/>
  <c r="D11" i="26"/>
  <c r="D11" i="25"/>
  <c r="D12" i="25" s="1"/>
  <c r="D13" i="25" s="1"/>
  <c r="D11" i="24"/>
  <c r="D12" i="24" s="1"/>
  <c r="D13" i="24" s="1"/>
  <c r="D14" i="24" s="1"/>
  <c r="D15" i="24" s="1"/>
  <c r="D16" i="24" s="1"/>
  <c r="D17" i="24" s="1"/>
  <c r="D18" i="24" s="1"/>
  <c r="D19" i="24" s="1"/>
  <c r="D11" i="3"/>
  <c r="A14" i="27"/>
  <c r="A15" i="27" s="1"/>
  <c r="A16" i="27" s="1"/>
  <c r="A17" i="27" s="1"/>
  <c r="A18" i="27" s="1"/>
  <c r="A19" i="27" s="1"/>
  <c r="A20" i="27" s="1"/>
  <c r="A21" i="27" s="1"/>
  <c r="A22" i="27" s="1"/>
  <c r="A23" i="27" s="1"/>
  <c r="A24" i="27" s="1"/>
  <c r="A25" i="27" s="1"/>
  <c r="A26" i="27" s="1"/>
  <c r="A27" i="27" s="1"/>
  <c r="A28" i="27" s="1"/>
  <c r="A29" i="27" s="1"/>
  <c r="A30" i="27" s="1"/>
  <c r="A31" i="27" s="1"/>
  <c r="A32" i="27" s="1"/>
  <c r="D14" i="55" l="1"/>
  <c r="E13" i="55"/>
  <c r="D14" i="54"/>
  <c r="E13" i="54"/>
  <c r="D14" i="52"/>
  <c r="E13" i="52"/>
  <c r="D15" i="51"/>
  <c r="E14" i="51"/>
  <c r="D12" i="47"/>
  <c r="E11" i="47"/>
  <c r="D12" i="46"/>
  <c r="D12" i="45"/>
  <c r="E11" i="45"/>
  <c r="D12" i="42"/>
  <c r="E11" i="42"/>
  <c r="D12" i="41"/>
  <c r="E11" i="41"/>
  <c r="D13" i="39"/>
  <c r="E12" i="39"/>
  <c r="D12" i="38"/>
  <c r="E11" i="38"/>
  <c r="D12" i="35"/>
  <c r="E11" i="35"/>
  <c r="D12" i="34"/>
  <c r="E11" i="34"/>
  <c r="D12" i="26"/>
  <c r="E11" i="26"/>
  <c r="D12" i="3"/>
  <c r="E11" i="3"/>
  <c r="F4" i="27"/>
  <c r="D12" i="2"/>
  <c r="D15" i="55" l="1"/>
  <c r="E14" i="55"/>
  <c r="D15" i="54"/>
  <c r="E14" i="54"/>
  <c r="D15" i="52"/>
  <c r="E14" i="52"/>
  <c r="D16" i="51"/>
  <c r="E15" i="51"/>
  <c r="D13" i="47"/>
  <c r="E12" i="47"/>
  <c r="D13" i="46"/>
  <c r="E12" i="46"/>
  <c r="D13" i="45"/>
  <c r="E12" i="45"/>
  <c r="D13" i="42"/>
  <c r="E12" i="42"/>
  <c r="D13" i="41"/>
  <c r="E12" i="41"/>
  <c r="E13" i="39"/>
  <c r="D13" i="38"/>
  <c r="E12" i="38"/>
  <c r="D13" i="35"/>
  <c r="E12" i="35"/>
  <c r="D13" i="34"/>
  <c r="E12" i="34"/>
  <c r="D13" i="26"/>
  <c r="E12" i="26"/>
  <c r="D13" i="3"/>
  <c r="E12" i="3"/>
  <c r="D13" i="2"/>
  <c r="E12" i="2"/>
  <c r="D16" i="55" l="1"/>
  <c r="E15" i="55"/>
  <c r="D16" i="54"/>
  <c r="E15" i="54"/>
  <c r="D16" i="52"/>
  <c r="E15" i="52"/>
  <c r="D17" i="51"/>
  <c r="E16" i="51"/>
  <c r="D14" i="47"/>
  <c r="E13" i="47"/>
  <c r="D14" i="46"/>
  <c r="E13" i="46"/>
  <c r="D14" i="45"/>
  <c r="E13" i="45"/>
  <c r="D14" i="42"/>
  <c r="E13" i="42"/>
  <c r="D14" i="41"/>
  <c r="E13" i="41"/>
  <c r="D16" i="39"/>
  <c r="E15" i="39"/>
  <c r="D14" i="38"/>
  <c r="E13" i="38"/>
  <c r="D14" i="35"/>
  <c r="E13" i="35"/>
  <c r="D14" i="34"/>
  <c r="E13" i="34"/>
  <c r="D14" i="26"/>
  <c r="E13" i="26"/>
  <c r="D14" i="3"/>
  <c r="E13" i="3"/>
  <c r="D14" i="2"/>
  <c r="E13" i="2"/>
  <c r="D17" i="55" l="1"/>
  <c r="E16" i="55"/>
  <c r="D17" i="54"/>
  <c r="E16" i="54"/>
  <c r="D17" i="52"/>
  <c r="E16" i="52"/>
  <c r="D18" i="51"/>
  <c r="E17" i="51"/>
  <c r="D15" i="47"/>
  <c r="E14" i="47"/>
  <c r="D15" i="46"/>
  <c r="E14" i="46"/>
  <c r="D15" i="45"/>
  <c r="E14" i="45"/>
  <c r="D15" i="42"/>
  <c r="E14" i="42"/>
  <c r="D15" i="41"/>
  <c r="E14" i="41"/>
  <c r="E16" i="39"/>
  <c r="D15" i="38"/>
  <c r="E14" i="38"/>
  <c r="D15" i="35"/>
  <c r="E14" i="35"/>
  <c r="D15" i="34"/>
  <c r="E14" i="34"/>
  <c r="D15" i="26"/>
  <c r="E14" i="26"/>
  <c r="D15" i="3"/>
  <c r="D16" i="3" s="1"/>
  <c r="E14" i="3"/>
  <c r="D15" i="2"/>
  <c r="E14" i="2"/>
  <c r="D18" i="55" l="1"/>
  <c r="E17" i="55"/>
  <c r="D18" i="54"/>
  <c r="E17" i="54"/>
  <c r="D18" i="52"/>
  <c r="E17" i="52"/>
  <c r="D19" i="51"/>
  <c r="E18" i="51"/>
  <c r="D16" i="47"/>
  <c r="E15" i="47"/>
  <c r="D16" i="46"/>
  <c r="E15" i="46"/>
  <c r="D16" i="45"/>
  <c r="E15" i="45"/>
  <c r="D16" i="42"/>
  <c r="E15" i="42"/>
  <c r="D16" i="41"/>
  <c r="E15" i="41"/>
  <c r="D16" i="38"/>
  <c r="E15" i="38"/>
  <c r="D16" i="35"/>
  <c r="E15" i="35"/>
  <c r="D16" i="34"/>
  <c r="E15" i="34"/>
  <c r="D16" i="26"/>
  <c r="E15" i="26"/>
  <c r="E16" i="3"/>
  <c r="D17" i="3"/>
  <c r="E15" i="3"/>
  <c r="D16" i="2"/>
  <c r="E15" i="2"/>
  <c r="D19" i="55" l="1"/>
  <c r="E18" i="55"/>
  <c r="D19" i="54"/>
  <c r="E19" i="54" s="1"/>
  <c r="E18" i="54"/>
  <c r="D19" i="52"/>
  <c r="E18" i="52"/>
  <c r="D20" i="51"/>
  <c r="E19" i="51"/>
  <c r="D17" i="47"/>
  <c r="E16" i="47"/>
  <c r="D17" i="46"/>
  <c r="E16" i="46"/>
  <c r="D17" i="45"/>
  <c r="E16" i="45"/>
  <c r="D17" i="42"/>
  <c r="E16" i="42"/>
  <c r="D17" i="41"/>
  <c r="E16" i="41"/>
  <c r="D17" i="38"/>
  <c r="E16" i="38"/>
  <c r="D17" i="35"/>
  <c r="E16" i="35"/>
  <c r="D17" i="34"/>
  <c r="E16" i="34"/>
  <c r="D17" i="26"/>
  <c r="E16" i="26"/>
  <c r="E17" i="3"/>
  <c r="D18" i="3"/>
  <c r="D17" i="2"/>
  <c r="E16" i="2"/>
  <c r="D20" i="55" l="1"/>
  <c r="E19" i="55"/>
  <c r="D20" i="52"/>
  <c r="E20" i="52" s="1"/>
  <c r="E19" i="52"/>
  <c r="D21" i="51"/>
  <c r="E20" i="51"/>
  <c r="D18" i="47"/>
  <c r="E17" i="47"/>
  <c r="D18" i="46"/>
  <c r="E17" i="46"/>
  <c r="D18" i="45"/>
  <c r="E17" i="45"/>
  <c r="D18" i="42"/>
  <c r="E17" i="42"/>
  <c r="D18" i="41"/>
  <c r="E17" i="41"/>
  <c r="D19" i="39"/>
  <c r="E18" i="39"/>
  <c r="D18" i="38"/>
  <c r="E17" i="38"/>
  <c r="D18" i="35"/>
  <c r="E17" i="35"/>
  <c r="D18" i="34"/>
  <c r="E17" i="34"/>
  <c r="D18" i="26"/>
  <c r="E17" i="26"/>
  <c r="E18" i="3"/>
  <c r="D19" i="3"/>
  <c r="D18" i="2"/>
  <c r="E17" i="2"/>
  <c r="D21" i="55" l="1"/>
  <c r="E21" i="55" s="1"/>
  <c r="E20" i="55"/>
  <c r="D22" i="51"/>
  <c r="E21" i="51"/>
  <c r="D19" i="47"/>
  <c r="E18" i="47"/>
  <c r="D19" i="46"/>
  <c r="E19" i="46" s="1"/>
  <c r="E18" i="46"/>
  <c r="D19" i="45"/>
  <c r="E18" i="45"/>
  <c r="D19" i="42"/>
  <c r="E19" i="42" s="1"/>
  <c r="E18" i="42"/>
  <c r="D19" i="41"/>
  <c r="E19" i="41" s="1"/>
  <c r="E18" i="41"/>
  <c r="D20" i="39"/>
  <c r="E19" i="39"/>
  <c r="D19" i="38"/>
  <c r="E18" i="38"/>
  <c r="D19" i="35"/>
  <c r="E18" i="35"/>
  <c r="D19" i="34"/>
  <c r="E19" i="34" s="1"/>
  <c r="E18" i="34"/>
  <c r="D19" i="26"/>
  <c r="E19" i="26" s="1"/>
  <c r="E18" i="26"/>
  <c r="E19" i="3"/>
  <c r="D19" i="2"/>
  <c r="E19" i="2" s="1"/>
  <c r="E18" i="2"/>
  <c r="D23" i="51" l="1"/>
  <c r="E22" i="51"/>
  <c r="D20" i="47"/>
  <c r="E19" i="47"/>
  <c r="D20" i="45"/>
  <c r="E19" i="45"/>
  <c r="D21" i="39"/>
  <c r="E20" i="39"/>
  <c r="D20" i="38"/>
  <c r="E19" i="38"/>
  <c r="D20" i="35"/>
  <c r="E19" i="35"/>
  <c r="D24" i="51" l="1"/>
  <c r="E24" i="51" s="1"/>
  <c r="E23" i="51"/>
  <c r="D21" i="47"/>
  <c r="E20" i="47"/>
  <c r="D21" i="45"/>
  <c r="E20" i="45"/>
  <c r="E21" i="39"/>
  <c r="D21" i="38"/>
  <c r="E20" i="38"/>
  <c r="D21" i="35"/>
  <c r="E20" i="35"/>
  <c r="D22" i="47" l="1"/>
  <c r="E21" i="47"/>
  <c r="D22" i="45"/>
  <c r="E21" i="45"/>
  <c r="D22" i="38"/>
  <c r="E22" i="38" s="1"/>
  <c r="E21" i="38"/>
  <c r="D22" i="35"/>
  <c r="E21" i="35"/>
  <c r="D23" i="47" l="1"/>
  <c r="E22" i="47"/>
  <c r="D23" i="45"/>
  <c r="E22" i="45"/>
  <c r="D23" i="35"/>
  <c r="E22" i="35"/>
  <c r="D24" i="47" l="1"/>
  <c r="E23" i="47"/>
  <c r="D24" i="45"/>
  <c r="E24" i="45" s="1"/>
  <c r="E23" i="45"/>
  <c r="D24" i="35"/>
  <c r="E23" i="35"/>
  <c r="D25" i="47" l="1"/>
  <c r="E24" i="47"/>
  <c r="D25" i="35"/>
  <c r="E24" i="35"/>
  <c r="D26" i="47" l="1"/>
  <c r="E25" i="47"/>
  <c r="D26" i="35"/>
  <c r="E26" i="35" s="1"/>
  <c r="E25" i="35"/>
  <c r="D27" i="47" l="1"/>
  <c r="E27" i="47" s="1"/>
  <c r="E26" i="47"/>
  <c r="D24" i="39"/>
  <c r="E23" i="39"/>
  <c r="E24" i="39" l="1"/>
  <c r="D27" i="39" l="1"/>
  <c r="E26" i="39"/>
  <c r="D28" i="39" l="1"/>
  <c r="E27" i="39"/>
  <c r="D29" i="39" l="1"/>
  <c r="E28" i="39"/>
  <c r="D30" i="39" l="1"/>
  <c r="E29" i="39"/>
  <c r="E30" i="39" l="1"/>
  <c r="D33" i="39" l="1"/>
  <c r="E32" i="39"/>
  <c r="D34" i="39" l="1"/>
  <c r="E33" i="39"/>
  <c r="D35" i="39" l="1"/>
  <c r="E34" i="39"/>
  <c r="E35" i="39" l="1"/>
</calcChain>
</file>

<file path=xl/sharedStrings.xml><?xml version="1.0" encoding="utf-8"?>
<sst xmlns="http://schemas.openxmlformats.org/spreadsheetml/2006/main" count="1653" uniqueCount="449">
  <si>
    <t>Lista nivel</t>
  </si>
  <si>
    <t>NA</t>
  </si>
  <si>
    <t>Pilar</t>
  </si>
  <si>
    <t>I</t>
  </si>
  <si>
    <t>II</t>
  </si>
  <si>
    <t>III</t>
  </si>
  <si>
    <t>IV</t>
  </si>
  <si>
    <t>Elemento</t>
  </si>
  <si>
    <t>A</t>
  </si>
  <si>
    <t>B</t>
  </si>
  <si>
    <t>C</t>
  </si>
  <si>
    <t>D</t>
  </si>
  <si>
    <t>E</t>
  </si>
  <si>
    <t>F</t>
  </si>
  <si>
    <t>G</t>
  </si>
  <si>
    <t>H</t>
  </si>
  <si>
    <t>J</t>
  </si>
  <si>
    <t>K</t>
  </si>
  <si>
    <t>L</t>
  </si>
  <si>
    <t>M</t>
  </si>
  <si>
    <t>N</t>
  </si>
  <si>
    <t>O</t>
  </si>
  <si>
    <t>P</t>
  </si>
  <si>
    <t>Q</t>
  </si>
  <si>
    <t>R</t>
  </si>
  <si>
    <t>S</t>
  </si>
  <si>
    <t>T</t>
  </si>
  <si>
    <t>U</t>
  </si>
  <si>
    <t>PE</t>
  </si>
  <si>
    <t>TC</t>
  </si>
  <si>
    <t>PC</t>
  </si>
  <si>
    <t>Elemento A: Cultura en Seguridad de Procesos</t>
  </si>
  <si>
    <t>del</t>
  </si>
  <si>
    <t>Pilar I: Compromiso con la Seguridad de Procesos</t>
  </si>
  <si>
    <t>Elemento crítico según Típos de Evaluación de Metodología ARPEL:</t>
  </si>
  <si>
    <t>No</t>
  </si>
  <si>
    <t>Descripción:</t>
  </si>
  <si>
    <t>#</t>
  </si>
  <si>
    <t>Resultados del Elemento</t>
  </si>
  <si>
    <t>Promedio Elemento</t>
  </si>
  <si>
    <t>Promedio Items Claves</t>
  </si>
  <si>
    <t>Elemento B: Cumplimiento de estándares</t>
  </si>
  <si>
    <t>Sí</t>
  </si>
  <si>
    <t>Se analizan los impactos de los cambios en los estándares establecidos, los requisitos legales y otros aplicables</t>
  </si>
  <si>
    <t>Puntaje Promedio Elemento</t>
  </si>
  <si>
    <t>Puntaje Promedio Items Claves</t>
  </si>
  <si>
    <t>Elemento C: Competencias en Seguridad de Procesos</t>
  </si>
  <si>
    <t>Elemento D: Involucramiento de los Trabajadores</t>
  </si>
  <si>
    <t>Se tiene implementado un sistema de sugerencias de mejoramiento de calidad, seguridad y condiciones operacionales a través del cual se incentive al trabajador a reportar sugerencias y oportunidades de mejora</t>
  </si>
  <si>
    <t>Elemento E: Involucramiento de las Partes Interesadas</t>
  </si>
  <si>
    <t>La organización ha establecido y mantiene un sistema para evaluar las preocupaciones de las partes interesadas relativas a los riesgos, seguridad, confiabilidad y medio ambiente de las instalaciones</t>
  </si>
  <si>
    <t>Elemento F: Gestión de la información y documentación del proceso</t>
  </si>
  <si>
    <t>Pilar II: Entendimiento de Peligros y Riesgos</t>
  </si>
  <si>
    <t>Existe una estructura de personas responsables de administrar y actualizar el sistema de gestión de documentos, y cuentan con los recursos adecuados</t>
  </si>
  <si>
    <t>Elemento G: Identificación de peligros y análisis de riesgos</t>
  </si>
  <si>
    <t xml:space="preserve">La organización cuenta con lineamientos/procedimientos de gestión de riesgos sistematizados. Mantiene prácticas uniformes, guías técnicas bien establecidas, criterios de evaluación y aceptabilidad de riesgos. </t>
  </si>
  <si>
    <t>Los criterios de evaluación y valoración de riesgos están estandarizados, aceptados por toda la organización, así como debidamente documentados y difundidos. Se considera el impacto al personal, la población, el medio ambiente, los activos y las pérdidas financieras u otras categorías de interés para la compañía.</t>
  </si>
  <si>
    <t>Las herramientas y técnicas de análisis están definidas, son adecuadas a la complejidad, impacto y tipo de instalación y se incorporan las mejores prácticas para la gestión de riesgos. Se definen claramente los escenarios de riesgo, sus causas y consecuencias potenciales, así como también las barreras críticas de prevención y mitigación y su eficacia, incorporando el factor humano, organizacional y tecnológico en el análisis. Se considera un amplio espectro de amenazas externas como los fenómenos naturales, actos de terceros (industriales o no), la ciberseguridad, etc.</t>
  </si>
  <si>
    <t>Se estableció un sistema para abordar rápidamente los hallazgos y recomendaciones del equipo. Las acciones de mejora tienen responsables bien definidos y se efectúa el seguimiento de su implementación, asignando los recursos necesarios en función de su impacto en cuanto a la reducción del riesgo.</t>
  </si>
  <si>
    <t>Elemento H: Procedimientos de operación</t>
  </si>
  <si>
    <t>Pilar III: Gestión de Riesgo</t>
  </si>
  <si>
    <t>Existe una metodología estándar para la elaboración de procedimientos operacionales</t>
  </si>
  <si>
    <t>Los procedimientos operativos consideran los pasos necesarios para corregir o evitar los desvíos operativos</t>
  </si>
  <si>
    <t>Los procedimientos operativos contemplan las medidas de seguridad necesarias para realizar las tareas de manera segura: Bloqueo y Etiquetado, Ingreso a Espacios Confinados, Trabajos en altura, etc.</t>
  </si>
  <si>
    <t>Los procedimientos operacionales están disponibles y accesibles al personal involucrado de acuerdo a sus roles y responsabilidades</t>
  </si>
  <si>
    <t>Cualquier desviación en la ejecución de un procedimiento operacional es investigada como un incidente con potencial de afectar la seguridad</t>
  </si>
  <si>
    <t>Cualquier desviación en la ejecución de un procedimiento operacional genera medidas correctivas que son aplicadas y lecciones aprendidas que son divulgadas</t>
  </si>
  <si>
    <t>Los procedimientos operativos incluyen una carátula u hoja de aprobación que muestra la fecha en que se escribió el procedimiento, quién lo preparó y quién lo aprobó para su uso.</t>
  </si>
  <si>
    <t>Los procedimientos operativos son precisos y reflejan el estado actual de los procesos</t>
  </si>
  <si>
    <t>El sistema de control del trabajo dispone de un sistema de registro y archivo de permisos de trabajo cerrados por un mínimo de 5 años</t>
  </si>
  <si>
    <t>El acceso a los lugares de trabajo está restringido y bajo control, de modo que ninguna persona puede acceder si no dispone de la correspondiente autorización</t>
  </si>
  <si>
    <t>Elemento J: Integridad y Confiabilidad de Activos</t>
  </si>
  <si>
    <t>La organización cuenta con un programa de gestión de integridad de activos formalmente establecido y alineado con la visión, los objetivos del negocio, el plan estratégico y con los procedimientos y estándares aplicables</t>
  </si>
  <si>
    <t>El programa de integridad de activos de la organización documenta y establece la adecuada integración y relacionamiento con otros sistemas de gestión presentes en la organización</t>
  </si>
  <si>
    <t>Existen procedimientos de preservación para las fases de la cadena de aprovisionamiento, específicamente durante el almacenamiento</t>
  </si>
  <si>
    <t>Existe en la instalación un proceso de recorridas de inspección que identifique las desviaciones en condiciones básicas referentes a la integridad de las instalaciones. Existe un proceso / sistema para asegurar la documentación de los hallazgos y las actividades realizadas</t>
  </si>
  <si>
    <t>Elemento K: Gestión de Contratistas</t>
  </si>
  <si>
    <t>Elemento L: Entrenamiento y aseguramiento del desempeño</t>
  </si>
  <si>
    <t>Están definidos los recursos necesarios para llevar adelante el plan de entrenamiento.</t>
  </si>
  <si>
    <t>Se realiza seguimiento del avance y ejecución del plan de entrenamiento en forma periódica.</t>
  </si>
  <si>
    <t>Los programas de entrenamiento se evalúan periódicamente para ver si los empleados entrenados entienden e implementan las habilidades, el conocimiento y las rutinas necesarios.</t>
  </si>
  <si>
    <t>El personal designado para ejecutar los entrenamientos posee las competencias necesarias y se realizan evaluaciones de calidad de la actividad de entrenamiento posterior a su ejecución</t>
  </si>
  <si>
    <t>Los registros de entrenamiento documentan cada actividad de entrenamiento. Contienen como mínimo: fecha, asistentes, instructores, temario, resultados exámenes y constancia</t>
  </si>
  <si>
    <t>Existe una metodología que permita evaluar la comprensión de los conceptos dictados una vez finalizada el entrenamiento, como por ejemplo ejercicios de aprendizaje</t>
  </si>
  <si>
    <t>Elemento M: Manejo del Cambio</t>
  </si>
  <si>
    <t>Las autorizaciones están claramente establecidas a un nivel apropiado e incluyen revisiones técnicas por especialistas según la naturaleza del cambio</t>
  </si>
  <si>
    <t>Existe una definición específica de lo que NO está cubierto por el procedimiento de MOC (RIK – Reemplazo del mismo tipo, grandes proyectos, procesos alternativos, etc.)</t>
  </si>
  <si>
    <t>Elemento N: Preparación de la operación</t>
  </si>
  <si>
    <t>Los requisitos exigen que estos procesos sean auditables por terceras partes.</t>
  </si>
  <si>
    <t>Existen en la organización los recursos necesarios para liderar y supervisar el comisionado</t>
  </si>
  <si>
    <t>La organización mantiene un sistema de gestión para identificar, monitorear y generar acciones de aprendizajes sobre brechas de pre-comisionado y comisionado</t>
  </si>
  <si>
    <t>El responsable de ejecutar el PSSR pertenece al área de operaciones</t>
  </si>
  <si>
    <t>Los PSSR permiten verificar que la construcción y las instalaciones están de acuerdo con las especificaciones de diseño y que se cumplen los requerimientos mínimos de las verificaciones y pruebas, consistentes con el plan de aseguramiento de control de la calidad (QA/QC) correspondiente</t>
  </si>
  <si>
    <t>Elemento O: Disciplina Operacional</t>
  </si>
  <si>
    <t>La Disciplina y la Excelencia operacional forman parte explícita de la visión/política/estrategia de la organización y esto consta en documentos escritos</t>
  </si>
  <si>
    <t>Existe un área a nivel corporativo que define las directrices de implementación o administración de la Disciplina Operacional</t>
  </si>
  <si>
    <t>Existen a nivel local (filiales o sitios) responsables para la aplicación, seguimiento, control, evaluación, y mejoramiento de la Disciplina Operacional</t>
  </si>
  <si>
    <t>La organización incorpora prácticas de referencia reconocidas por la industria en relación a Disciplina Operacional</t>
  </si>
  <si>
    <t>La organización identifica, monitorea y genera acciones sobre brechas en el cumplimiento de la Disciplina Operacional</t>
  </si>
  <si>
    <t>Se definen metas para el trabajador en relación a Disciplina Operacional y se revisa el cumplimiento periódicamente contra estas metas.</t>
  </si>
  <si>
    <t>Elemento P: Manejo de Emergencias</t>
  </si>
  <si>
    <t>El PRE incluye la asignación de responsabilidades en la organización de la respuesta a la emergencia, bajo el Sistema de Comando de Incidentes (SCI) u otra equivalente.</t>
  </si>
  <si>
    <t>El PRE dispone de un protocolo para establecer la línea de autoridad y de comunicación.</t>
  </si>
  <si>
    <t>El PRE detalla los Equipos de Protección Personal (EPPs) a emplear para el control y respuesta a la emergencia.</t>
  </si>
  <si>
    <t>El personal es evaluado en su aptitud física (si corresponde), designado formalmente y entrenado adecuadamente para realizar todas las tareas necesarias para la respuesta a la emergencia, incluyendo la evacuación de personal.</t>
  </si>
  <si>
    <t>Todos los visitantes son informados, antes del acceso a la instalación, de las acciones de autoprotección que deben tomar en caso de activarse el PRE.</t>
  </si>
  <si>
    <t>Todas las empresas contratistas y sus trabajadores son informados y tienen a disposición la información referente a las acciones que tienen que llevar a cabo en caso de activarse el PRE de la instalación.</t>
  </si>
  <si>
    <t>Elemento Q: Ingeniería, Adquisiciones, Construcción y Entrega de Instalaciones</t>
  </si>
  <si>
    <t>Se verifica el estricto cumplimiento de los estándares especificados para la provisión de equipos y materiales.</t>
  </si>
  <si>
    <t>Se cuentan con procedimientos para el control y aseguramiento de la calidad, y trazabilidad de todos los materiales usados para la construcción del proyecto.</t>
  </si>
  <si>
    <t>Se cuenta con un proceso para la recepción, almacenamiento y preservación de los materiales y equipos recibidos.</t>
  </si>
  <si>
    <t>Se tiene un proceso definido para el manejo documental de certificados de material, dossiers de diseño y pruebas de equipos. Todos los documentos desarrollados por el proyecto están sujetos a un programa de control documental</t>
  </si>
  <si>
    <t>El dueño realiza auditorías para verificar la implementación del plan de aseguramiento y calidad de construcción por parte del contratista.</t>
  </si>
  <si>
    <t>Se cuenta desde el inicio del proyecto con una matriz de riesgos técnicos, la cual es transferida al área de operaciones durante la entrega.</t>
  </si>
  <si>
    <t>Elemento I: Prácticas de trabajo seguro</t>
  </si>
  <si>
    <t>Elemento crítico según Tipos de Evaluación de Metodología ARPEL:</t>
  </si>
  <si>
    <t>El sistema de control del trabajo dispone de procedimiento actualizado de prácticas de trabajo seguro para realizar mediciones de riesgo de exposición a atmósferas peligrosas</t>
  </si>
  <si>
    <t>La rotación de turnos es un proceso formal en el que se intercambia información relevante entre los operadores que recién terminan su turno y los que acaban de comenzar su turno sobre el estado de la planta, la unidad , el equipo y los permisos de trabajo</t>
  </si>
  <si>
    <t>El PSSR incluye la revisión de implementación de todas las recomendaciones del análisis de riesgos (HazOp u otras metodologías)</t>
  </si>
  <si>
    <t>Existe una política o lineamiento corporativo para la gestión de la información y documentación del proceso</t>
  </si>
  <si>
    <t>La autoridad de comisionado es independiente de las áreas de ingeniería, construcción y operaciones en proyectos nuevos o mantenimientos mayores</t>
  </si>
  <si>
    <t>Compañía / Línea de Negocio / Sitio a Evaluar:</t>
  </si>
  <si>
    <t>Nombre del Evaluador:</t>
  </si>
  <si>
    <t xml:space="preserve">Tipo de Evaluación: </t>
  </si>
  <si>
    <t>Fecha de la Evaluación:</t>
  </si>
  <si>
    <t>Herramienta ARPEL de Autoevaluación en Seguridad de Procesos</t>
  </si>
  <si>
    <t>Links a Elementos</t>
  </si>
  <si>
    <t>Pilar I – Liderazgo y Cultura</t>
  </si>
  <si>
    <t>Pilar II – Identificación y Análisis de Riesgos</t>
  </si>
  <si>
    <t>Pilar III – Gestión de Riesgos</t>
  </si>
  <si>
    <t>Pilar IV – Evaluación y Mejora Continua</t>
  </si>
  <si>
    <t>Volver al inicio</t>
  </si>
  <si>
    <t>Elemento R: Investigación de Incidentes</t>
  </si>
  <si>
    <t>Pilar IV: Evaluación y Mejora Continua</t>
  </si>
  <si>
    <t>Elemento crítico según tipos de evaluación de Metodología ARPEL:</t>
  </si>
  <si>
    <t>Existe un procedimiento escrito de investigación de incidentes que describe los sistemas de gestión para abordar la forma en que las investigaciones de incidentes deben ser organizadas, atendidas, gestionadas, documentadas, informadas y cómo se realizará el seguimiento.</t>
  </si>
  <si>
    <t>Existe un sistema de alertas o advertencia temprana para incidentes graves</t>
  </si>
  <si>
    <t>Participa activamente el personal de línea en el proceso de investigación</t>
  </si>
  <si>
    <t>Participa la Gerencia del sitio en la investigación y revisión de incidentes</t>
  </si>
  <si>
    <t>Se comunica a la alta gerencia el resultado de las investigaciones de incidentes graves o de alto potencial</t>
  </si>
  <si>
    <t>Se asignan responsables y registran las acciones de mejora derivadas de incidentes</t>
  </si>
  <si>
    <t>Elemento S: Medición e Indicadores de Gestión</t>
  </si>
  <si>
    <t>La organización ha comunicado, a sus integrantes y a partes interesadas, el plan o programa de auditorías aprobado</t>
  </si>
  <si>
    <t>El resultado de las auditorías es documentado</t>
  </si>
  <si>
    <t>El resultado de las auditorías es comunicado / reportado a la alta gerencia y al resto de la organización</t>
  </si>
  <si>
    <t>Se revisan los registros y documentos relevantes durante la auditoría</t>
  </si>
  <si>
    <t>Se realiza una inspección de campo durante la auditoría</t>
  </si>
  <si>
    <t>Elemento T: Auditorías</t>
  </si>
  <si>
    <t>Elemento U: Revisión Gerencial y Mejora Continua</t>
  </si>
  <si>
    <t>La información, para realizar la revisión (inputs), es obtenida y presentada de manera, resumida y entendible, a los responsables de realizar dicha revisión</t>
  </si>
  <si>
    <t xml:space="preserve">Elementos / Items </t>
  </si>
  <si>
    <t>Promedio Ítems Clave</t>
  </si>
  <si>
    <t>Lista Elementos Gráficos</t>
  </si>
  <si>
    <t>Lista Pilares</t>
  </si>
  <si>
    <t>I-B. Cumplimiento de Estándares</t>
  </si>
  <si>
    <t>I-A. Cultura en Seguridad de Procesos</t>
  </si>
  <si>
    <t>I-C. Competencias en Seguridad de Procesos</t>
  </si>
  <si>
    <t>I-D. Involucramiento de los Trabajadores</t>
  </si>
  <si>
    <t>I-E. Involucramiento de las Partes Interesadas</t>
  </si>
  <si>
    <t>II-F. Gestión de la Información y Documentación del Proceso</t>
  </si>
  <si>
    <t>II-G. Identificación de Peligros y Análisis de Riesgos</t>
  </si>
  <si>
    <t>III-H. Procedimientos de Operación</t>
  </si>
  <si>
    <t>III-I. Prácticas de Trabajo Seguro</t>
  </si>
  <si>
    <t>III-J. Integridad y Confiabilidad de los Activos</t>
  </si>
  <si>
    <t>III-K. Gestión de Contratistas</t>
  </si>
  <si>
    <t>III-L. Entrenamiento y Aseguramiento del Desempeño</t>
  </si>
  <si>
    <t>III-M. Manejo del Cambio</t>
  </si>
  <si>
    <t>III-N. Preparación de la Operación</t>
  </si>
  <si>
    <t>III-O. Disciplina Operacional</t>
  </si>
  <si>
    <t>III-P. Gestión de Emergencias</t>
  </si>
  <si>
    <t>III-Q.Ingeniería, Adquisiciones, Construcción y Entrega de Instalaciones</t>
  </si>
  <si>
    <t>IV-R. Investigación de Incidentes</t>
  </si>
  <si>
    <t>IV-S. Medición e Indicadores de Gestión</t>
  </si>
  <si>
    <t>IV-T. Auditorías</t>
  </si>
  <si>
    <t>IV-U. Revisión Gerencial y Mejora Continua</t>
  </si>
  <si>
    <t>Puntajes Promedio - Elementos</t>
  </si>
  <si>
    <t>Puntajes Promedio - Pilares</t>
  </si>
  <si>
    <t>Global</t>
  </si>
  <si>
    <t>A. Cultura en Seguridad de Procesos</t>
  </si>
  <si>
    <t>B. Cumplimiento de Estándares</t>
  </si>
  <si>
    <t>C. Competencias en Seguridad de Procesos</t>
  </si>
  <si>
    <t>D. Involucramiento de los Trabajadores</t>
  </si>
  <si>
    <t>E. Involucramiento de las Partes Interesadas</t>
  </si>
  <si>
    <t>F. Gestión de la Información y Documentación del Proceso</t>
  </si>
  <si>
    <t>G. Identificación de Peligros y Análisis de Riesgos</t>
  </si>
  <si>
    <t>H. Procedimientos de Operación</t>
  </si>
  <si>
    <t>I. Prácticas de Trabajo Seguro</t>
  </si>
  <si>
    <t>J. Integridad y Confiabilidad de los Activos</t>
  </si>
  <si>
    <t>K. Gestión de Contratistas</t>
  </si>
  <si>
    <t>L. Entrenamiento y Aseguramiento del Desempeño</t>
  </si>
  <si>
    <t>M. Manejo del Cambio</t>
  </si>
  <si>
    <t>N. Preparación de la Operación</t>
  </si>
  <si>
    <t>O. Disciplina Operacional</t>
  </si>
  <si>
    <t>P. Gestión de Emergencias</t>
  </si>
  <si>
    <t>Q. Ingeniería, Adquisiciones, Construcción y Entrega de Instalaciones</t>
  </si>
  <si>
    <t>R. Investigación de Incidentes</t>
  </si>
  <si>
    <t>S. Medición e Indicadores de Gestión</t>
  </si>
  <si>
    <t>T. Auditorías</t>
  </si>
  <si>
    <t>U. Revisión Gerencial y Mejora Continua</t>
  </si>
  <si>
    <t>Esencial (Elementos Críticos / Ítems Clave)</t>
  </si>
  <si>
    <t>Focalizada (Elementos Críticos / Todos los ítems)</t>
  </si>
  <si>
    <t>Exhaustiva (Todos los elementos e ítems)</t>
  </si>
  <si>
    <t>Promedio ítems clave</t>
  </si>
  <si>
    <t>Promedio Total</t>
  </si>
  <si>
    <t>Screening (Todos los elementos / ítems clave)</t>
  </si>
  <si>
    <t>Elementos Críticos</t>
  </si>
  <si>
    <t>Elementos</t>
  </si>
  <si>
    <t>Promedio Global</t>
  </si>
  <si>
    <t>Versión: julio 2022</t>
  </si>
  <si>
    <t>REFERENCIAS / DOCUMENTACIÓN DE SOPORTE</t>
  </si>
  <si>
    <t>FECHA DE ELABORACIÓN</t>
  </si>
  <si>
    <t>RECOMENDACIONES</t>
  </si>
  <si>
    <t>ITEM</t>
  </si>
  <si>
    <t>EVALUACIÓN</t>
  </si>
  <si>
    <t>BRECHAS / OBSERVACIONES</t>
  </si>
  <si>
    <t>La organización cuenta con procesos y prácticas documentadas para gestionar la cultura en seguridad que son liderados por la alta gerencia. Existe un marco de referencia reconocido sobre el cual se apoya la gestión de la cultura de la seguridad de la organización.</t>
  </si>
  <si>
    <t>Los procesos y prácticas de gestión (que incluyen programas de participación, entre otros) aseguran el involucramiento de todos sus colaboradores y el desarrollo de sus líderes con el fin de aumentar continuamente la concientización en relación con la SEGURIDAD DE PROCESOS, garantizando una comunicación de "doble vía" para contribuir con la promoción de una cultura "madura" de seguridad</t>
  </si>
  <si>
    <t>Existen procesos que impulsan el desarrollo de las competencias de liderazgo con foco en: inspirar /generar sentido, tomar decisiones en función de riesgos, difundir los valores en sus comunicaciones, asegurar los recursos necesarios y liderar con el ejemplo.</t>
  </si>
  <si>
    <t>La organización cuenta con espacios de reflexión y prácticas establecidas para incorporar patrones de comportamiento que han sido identificados en los análisis de incidentes propios y de la industria y de la revisión periódica de indicadores, que buscan mantener el sentido de vulnerabilidad, desafiar los buenos resultados y detectar debilidades en el sistema que puedan reducir la posibilidad de ocurrencia de eventos no deseados</t>
  </si>
  <si>
    <t>Se involucra, desarrolla y empodera a los colaboradores con la GESTIÓN DE LA SEGURIDAD DE PROCESOS, sus elementos y programas a partir de una clara definición de roles y responsabilidades en cada área/departamento, identificandose dentro de la organización posiciones claves, un grupo, departamento o disciplina con la responsabilidad por cada proceso de la gestión de seguridad en la organización y asegurar, mantener y mejorar las competencias técnicas y de gestión necesarias para llevarlos adelante.</t>
  </si>
  <si>
    <t>La alta dirección de la organización se involucra en la revisión (asistiendo a las convocatorias), monitorea el estado y el progreso en la GESTIÓN DE LA SEGURIDAD DE PROCESOS y considera a la seguridad como un valor clave e innegociable, transmitiéndolo de forma consistente a todos los niveles.</t>
  </si>
  <si>
    <t>Existen canales formales y efectivos de comunicación que garantizan la presencia continua de la GESTIÓN DE LA SEGURIDAD DE PROCESOS en todos los niveles de la organización.</t>
  </si>
  <si>
    <t>Los Líderes "desafían" la normalización de desvíos promoviendo un ambiente de aprendizaje permanente y confianza mutua, facilitando el reporte permanente y oportuno de desvíos, no conformidades, incidentes y/o eventos no deseados, sin consecuencias personales,  asegurando la calidad de las investigaciones y compartiendo las lecciones aprendidas, propias y de la industria en general, dentro y fuera de la organización, aplicando la filosofía de suspensión de tareas como última barrera, independientemente del nivel jerárquico. Además impulsan la disciplina operacional (hacer la tarea correcta, del modo correcto) como forma de trabajo en todo momento.</t>
  </si>
  <si>
    <t>Los líderes promueven interacciones dinámicas y con un grado alto de "visibilidad", priorizando el trabajo en equipo para tomar decisiones adecuadas entendiendo la complejidad de la GESTIÓN DE LA SEGURIDAD DE PROCESOS.</t>
  </si>
  <si>
    <t>Se han tomado las medidas para promover un alto grado de continuidad de gerentes de sitios y otros niveles de liderazgo con roles claves en el Sistema de GESTIÓN DE SEGURIDAD DE PROCESOS de la instalación.</t>
  </si>
  <si>
    <t>La organización demuestra el compromiso de hacer cumplir los requisitos legales y los estándares que establezca, y existen evidencias formales, tales como; resultados de auditoria/evaluación, identificación y/o actualización de requisitos legales y estándares, divulgación de normas/estándares vigentes, etc.</t>
  </si>
  <si>
    <t>Existe una metodología, procedimiento o sistema que permite identificar, interpretar, difundir, aplicar, monitorear/evaluar, actualizar y mantener adecuadamente todos los requisitos legales, códigos, estándares de la industria, prácticas locales y todo otro documento requerido y aplicable en la gestión de activos y en los proyectos, diseño, operación y mantenimiento de procesos y equipos incluidos en el sistema de GESTIÓN DE LA SEGURIDAD DE PROCESOS.</t>
  </si>
  <si>
    <t>La organización ha difundido en forma fehaciente y documentado la aplicación de los requisitos legales y estándares a cumplir por sus integrantes y aquellas partes interesadas y están fácilmente disponibles para todos.</t>
  </si>
  <si>
    <t>Los requisitos legales y los estándares establecidos por la organización son conocidos, aplicados y entendidos por todos sus integrantes.</t>
  </si>
  <si>
    <t>La organización ha establecido formalmente las responsabilidades internas en el cumplimiento de los requisitos legales y otros aplicables, dentro de la Política de seguridad, los perfiles de puestos de trabajo, los procedimientos para la gestión de los requisitos legales o estándares aplicables y/o en cualquier otro documento.</t>
  </si>
  <si>
    <t>La organización cuenta con un sistema de control de cambios y manejo de desviaciones, analiza los resultados obtenidos de la evaluación de cumplimiento de los estándares y prácticas establecidas, planifica y aplica las acciones de mejora que correspondan.</t>
  </si>
  <si>
    <t>La organización comunica a sus integrantes, y aquellas partes interesadas, sobre las actualizaciones y/o modificaciones que realiza sobre los estándares establecidos, requisitos legales y otros requisitos que apliquen.</t>
  </si>
  <si>
    <t>Se encuentra definido el período para realizar la revisión y/o actualización de los estándares internos.</t>
  </si>
  <si>
    <t>Existe una metodología para asegurar que no hay una superposición o redundancia de estándares a cumplir y su adecuada alineación a los programas de gestión existentes en la organización</t>
  </si>
  <si>
    <t>Los perfiles de competencias técnicas, de gestión y sociales en SEGURIDAD DE PROCESOS se encuentran definidos para cada puesto de trabajo.</t>
  </si>
  <si>
    <t>Se ha identificado dentro de la organización un grupo, departamento o disciplina con la responsabilidad primaria para mantener y mejorar las competencias en SEGURIDAD DE PROCESOS.</t>
  </si>
  <si>
    <t>Se dispone de un proceso documentado de evaluación, selección, ubicación y desarrollo de personal que asegure las competencias en SEGURIDAD DE PROCESOS necesarias para ocupar los diferentes puestos de trabajo</t>
  </si>
  <si>
    <t>La organización aplica métodos estructurados para la evaluación de las competencias en SEGURIDAD DE PROCESOS que ayudan a identificar las brechas y enfocar los planes de capacitación y entrenamiento</t>
  </si>
  <si>
    <t>Se formula, ejecuta y registra un plan anual de capacitación del personal propio con la finalidad de cerrar las brechas identificadas</t>
  </si>
  <si>
    <t>Se exige a los contratistas que ejecuten y registren un plan de capacitación que asegure en su personal las competencias necesarias en SEGURIDAD DE PROCESOS.</t>
  </si>
  <si>
    <t>La organización ha desarrollado un programa de fortalecimiento y consolidación de las competencias necesarias en SEGURIDAD DE PROCESOS. Promoviendo actividades que ayuden a; crear, adquirir, interpretar, transferir y retener conocimiento.</t>
  </si>
  <si>
    <t>Se ha asignado un administrador de la tecnología para cada tipo de proceso dentro de la organización con el objetivo de monitorear cambios en las investigaciones y códigos relevantes para los procesos y la SEGURIDAD DE PROCESOS que requieran nuevos conocimientos y/o el incremento de competencias relacionadas.</t>
  </si>
  <si>
    <t>Se dispone de un proceso documentado para planificar la sucesión del personal a través de toda la organización, mediante un programa cuyos objetivos incluyan: mantenimiento del conocimiento crítico y de las competencias en SEGURIDAD DE PROCESOS de la organización en las transiciones y mejorar las mismas a través del tiempo.</t>
  </si>
  <si>
    <t>Los métodos de evaluación de las competencias aplicados por la organización incluyen además de las Competencias Técnicas, las Competencias Conductuales/Sociales y Competencias Individuales</t>
  </si>
  <si>
    <t>La organización cuenta con un documento de alto nivel (ej. política) que promueve el involucramiento de los trabajadores en las temáticas vinculadas a la SEGURIDAD DE PROCESOS.</t>
  </si>
  <si>
    <t>Los procesos y prácticas de gestión (que incluyen programas de participación, entre otros) aseguran el involucramiento de todos sus colaboradores y el desarrollo de sus líderes con el fin de aumentar continuamente la concientización en relación con la SEGURIDAD DE PROCESOS, asegurando una comunicación de doble vía para contribuir con la promoción de una cultura "madura" de seguridad</t>
  </si>
  <si>
    <t>La organización promueve la participación activa de los trabajadores, en especial del personal "clave" y con experiencia/conocimiento de las instalaciones y los procesos, en la ejecución de los estudios de identificación de peligros y análisis de riesgo de proceso, y en el desarrollo, implementación y proceso de mejora continua de los procedimientos operativos y documentación crítica, al igual que en los otros elementos del sistema de GESTIÓN DE SEGURIDAD DE PROCESOS.</t>
  </si>
  <si>
    <t>Se han identificado las partes interesadas que deben recibir comunicación e información sobre los temas de SEGURIDAD DE PROCESOS, y preparación y respuesta a emergencias</t>
  </si>
  <si>
    <t>Está definido el alcance de las actividades de difusión relacionadas a los temas de SEGURIDAD DE PROCESOS y preparación y respuesta a emergencias para comunicar las acciones desarrolladas por la organización para proteger el medio ambiente, la salud y seguridad de la comunidad</t>
  </si>
  <si>
    <t>Se realizan actividades de comunicación/difusión adecuadas. Han sido identificados los mecanismos apropiados de comunicación, han sido desarrolladas las herramientas adecuadas de comunicación Se realizan actividades de comunicación/difusión adecuadas relacionadas a los temas de SEGURIDAD DE PROCESOS y preparación y respuesta a emergencias, para las cuales se han identificado los mecanismos apropiados de comunicación, se han desarrollado las herramientas adecuadas de comunicación y se mantiene un mecanismo permanente de comunicación con las partes interesadasy se mantiene un mecanismo permanente de comunicación con las partes interesadas</t>
  </si>
  <si>
    <t>Existe un sistema de seguimiento de los compromisos y acciones acordadas. Los compromisos con las partes interesadas se cumplen y es recibida la retroalimentación. Las preocupaciones de las partes interesadas se comparten con la dirección de la organización y se documentan todas las reuniones o encuentros de difusión</t>
  </si>
  <si>
    <t>Las gerencias involucradas han desarrollado, documentado e implementado una política para la organización que reconoce el Cuidado Responsable y se ha comunicado a los empleados y las partes interesadas incluido el público, promoviendo la apertura y transparencia.</t>
  </si>
  <si>
    <t>La organización tiene/participa o soporta un programa de educación en prevención de riesgos. Los grupos externos e internos de respuesta a emergencias y el público (bomberos, policía, cuerpo de protección civil o de gestión de riesgos, emergencias médicas, comunidad, etc.) reciben la información adecuada de los peligros de las instalaciones y los productos que maneja, el comportamiento en caso de un accidente y como controlarlos y mitigarlos protegiendo su vida y la de la comunidad</t>
  </si>
  <si>
    <t>La organización colabora con los equipamientos específicos, recursos humanos y/o económicos en los proyectos de concientización y preparación para emergencias comunitarias, incluyendo el entrenamiento,  ejercicios y simulacros que involucren a las partes interesadas (grupo de respuesta a emergencias, otras organizaciones, público en general)</t>
  </si>
  <si>
    <t>La organización evalúa regularmente la efectividad de sus programas de comunicación con las partes interesadas mediante encuestas, visitas puerta a puerta, reuniones periódicas con los diferentes grupos, con el público en general u otra metodología. La retroalimentación brindada por las partes interesadas se utiliza para modificar y mejorar los programas de comunicación de las instalaciones.</t>
  </si>
  <si>
    <t>La organización es un líder industrial en la GESTIÓN DE LA SEGURIDAD DE PROCESOS, tomando roles de liderazgo en organizaciones dedicadas o con foco en la seguridad (CCPS-NFPA-ARPEL-IOGP, etc.) y promueve y desarrolla compartir las experiencias de aprendizaje y resultados con los grupos de interés</t>
  </si>
  <si>
    <t>La organización cuenta con un sistema de información técnica relevante de SEGURIDAD DE PROCESOS y de los demás elementos del sistema de gestión donde están almacenados y/o registrados los documentos críticos asociados a la gestión del conocimiento del proceso (incluyendo las lecciones aprendidas y el acceso a los informes de investigación de incidentes) y el mismo está disponible, es de fácil acceso a todos los trabajadores y su uso es entendido (con la finalidad de comunicar los peligros y riesgos asociados). La información sobre la tecnología del proceso incluirá al menos lo siguiente: 
• Diagrama de bloques o diagrama de flujo simplificados 
• Química del Proceso 
• Inventarios máximos 
• Límites operativos máximos y mínimos seguros
• Materiales de construcción 
• Diagramas de tuberia e instrumentación - P&amp;ID 
• Clasificación eléctrica 
• Sistema de alivio de presión 
• Diagramas causa-efecto
• Memorias descriptivas, manuales de operación/mantenimiento, filosofias o narrativas de operación, control y/o seguridad
• Información sobre los SCEs
• Los códigos y estándares de diseño empleados</t>
  </si>
  <si>
    <t>La organización cuenta con un proceso formal de documentación y se tienen definidos los requerimientos de entrega de la instalación que garanticen la información mínima a ser entregada de manera efectiva al personal de operaciones, mantenimiento y otros “críticos”, como parte de la puesta en marcha - PSSR (y comisionado) de nuevas instalaciones o modificaciones a instalaciones existentes, incluyendo; bases y criterios de diseño, planes de inspección y mantenimiento, entrenamiento, procedimientos, entre otros.</t>
  </si>
  <si>
    <t>Se ha creado y se mantiene actualizado un manual con toda la información tecnológica de las instalaciones y documentación crítica, mínima y necesaria para la operación y mantenimiento de los activos que documente la historia del proceso, así como también el conocimiento que es crítico para mantener las competencias en SEGURIDAD DE PROCESOS.</t>
  </si>
  <si>
    <t>Existe un sistema de control documentario para la clasificación y categorización de la información y establecer la criticidad y frecuencia de actualización de los documentos técnicos</t>
  </si>
  <si>
    <t>El proceso de revisión y actualización periódica de la documentación critica (procedimientos operacionales, prácticas de trabajo seguras, entre otras) promueve la participación activa del personal clave del proceso con el fin de preservar la experiencia en la aplicación práctica del conocimiento del mismo</t>
  </si>
  <si>
    <t>Existen mecanismos para evitar la modificación de archivos en forma no autorizada y mantener la trazabilidad de los accesos y de los cambios.</t>
  </si>
  <si>
    <t>Existen mecanismos que protejan la pérdida de información (respaldo o back-up)</t>
  </si>
  <si>
    <t>La documentación crítica es revisada periódicamente y actualizada con la frecuencia definida por la organización en un sistema de información para validar su ejecución, conservar su historia, trazabilidad y garantizar que todas las personas estén trabajando con las versiones actualizadas de los documentos</t>
  </si>
  <si>
    <t>La organización dispone de procedimientos operacionales o estandares de gestión debidamente documentados para todas las operaciones rutinarias y temporales en las siguientes situaciones:
• Pre-arranque
• Paradas temporales
• Paradas de emergencia
• Pérdida total de energía (black out)
• Pérdida total de sistema de instrumentación crítica
• Paradas de planta
• Paradas por mantenimiento (con o sin modificaciones). 
• Paradas prolongadas (con o sin modificaciones), por ejemplo, por motivos comerciales.
• puesta en marcha
• Situaciones de emergencia de procesos y operativas (incluyendo las producidas por pérdida de servicios auxiliares –utilities.</t>
  </si>
  <si>
    <t>Existe y se cumple un programa de evaluaciones al personal supervisado para verificar que los procedimientos son cabalmente entendidos, incluyendo evaluaciones en campo del cumplimiento de los procedimientos</t>
  </si>
  <si>
    <t>La organización dispone de procedimientos especiales para actividades que puedan afectar la SEGURIDAD DE PROCESOS de la instalación incluyendo la forma adecuada de administrar la gestión de los SCEs (equipamientos/elementos críticos de seguridad)</t>
  </si>
  <si>
    <t>Se dispone de un sistema de control del trabajo mediante permisos de trabajo que permite la ejecución segura de todas las actividades “no rutinarias” desarrolladas en áreas de proceso que comprenda; la identificación de peligros, la determinación de medidas preventivas y de control necesarias, y la verificación de la capacitación de los trabajadores que llevarán a cabo la tarea.</t>
  </si>
  <si>
    <t>El sistema de control del trabajo dispone de formularios adecuados para la autorización del permiso de trabajo. Su tramitación y distribución para que todos los potencialmente afectados sean informados es la apropiada, inlcuyendo de un sistema de registro de permisos de trabajo abiertos (en curso)</t>
  </si>
  <si>
    <t>En todos los permisos de trabajo consta la fecha y hora de la autorización y su vigencia, así como los responsables de la autorización, quién ejecutará la tarea, registro de cierre, la actividad autorizada y las medidas preventivas de seguridad y control, de higiene y protección ambiental adoptadas antes del inicio de la tarea. Es decir, toda aquella información relevante para que la ejecución de los trabajos sea trazable adecuadamente.</t>
  </si>
  <si>
    <t>El sistema de control del trabajo dispone de procedimiento actualizado de prácticas de trabajo seguro para actividades de: 
• aislamiento, bloqueo y desenergización 
• anulación o desactivación de dispositivos críticos de seguridad 
• entrada a espacios confinados 
• apertura de equipos o tuberías de proceso 
• trabajo en caliente 
• excavación o trabajo en zanjas 
• trabajo en altura 
• izaje de cargas y prohibición de actividades bajo cargas suspendidas</t>
  </si>
  <si>
    <t>Se verifica que los trabajadores de empresas subcontratadas disponen de entrenamiento adecuado sobre prácticas de trabajo seguro y están incluidos los contratistas en el plan de entrenamiento</t>
  </si>
  <si>
    <t>Se verifica que las empresas subcontratadas disponen de procedimientos adecuados sobre prácticas de trabajo seguro para las actividades a desarrollar o bien, utilizaran los procedimientos críticos de la empresa a la cual prestan o prestarán sus servicios..</t>
  </si>
  <si>
    <t>Las personas responsables de la autorización de los permisos de trabajo y/o ejecución de las prácticas de trabajo seguro, han sido debidamente capacitadas y habilitadas para desarrollar esta función.</t>
  </si>
  <si>
    <t>Existe personal en la organización entre cuyas responsabilidades se incluye la inspección o auditoria de las actividades desarrolladas en el área de proceso para la detección de desvíos respecto a los permisos de trabajos o prácticas de trabajo seguro, con recursos suficientes y autoridad para paralizar la actividad cuando lo considere necesario.</t>
  </si>
  <si>
    <t>Los procedimientos de prácticas de trabajo seguro son revisados periódicamente. Además los procedimientos se revisan puntualmente después de un incidente de SEGURIDAD DE PROCESOS</t>
  </si>
  <si>
    <t>GESTIÓN DE SAFETY CRITICAL ELEMENTS - SCE</t>
  </si>
  <si>
    <t>El programa de integridad de activos de la organización determina los límites seguros de operación, de manera consistente y acorde con los límites definidos por la tecnología del proceso, planes de inspección y cómo deberán ser gestionados los riesgos de los equipos asociados al proceso</t>
  </si>
  <si>
    <t>El Programa de Integridad de activos en la organización ha sido desplegado, aceptado y comunicado por la alta gerencia y sus objetivos son comprendidos en los niveles operacionales.</t>
  </si>
  <si>
    <t>El personal de operación del sitio tiene un rol definido en la inspección/control de los equipos.</t>
  </si>
  <si>
    <t>Existe un sistema de información disponible en sitio para asegurar el ciclo de administración de trabajos en las actividades de mantenimiento (procedimientos y actividades de inspección, mantenimiento y manejo de cambio) y registrar la información resultante de, inspecciones, pruebas y el monitoreo de las condiciones y gestión del cambio en los activos. Se aprovecha su capacidad para optimizar la gestión sobre los activos (ERP/EAM/CMMS), la información contenida provee calidad para el procesamiento y análisis efectivo de los datos y se difunde a todas las áreas interesadas</t>
  </si>
  <si>
    <t>Existe un sistema digital de consulta de información integral que consolide la información en línea y que soporte los procesos de toma de decisiones para la salud de los activos (CMMS, IDMS, SCADA, PLCs, etc.)</t>
  </si>
  <si>
    <t>La organización cuenta con inspectores con certificación, especialistas o referentes técnicos (Personas con alto nivel de pericia técnica - SMEs internos o externos) para desarrollar investigaciones de fallas/defectos, iniciativas de innovación y tecnologías para mejorar los procesos del programa de gestión de integridad de activos.</t>
  </si>
  <si>
    <t>Existe un ámbito/área y recursos dedicados a la investigación y desarrollo de tecnología para asistir al cumplimiento de los objetivos del plan de integridad.</t>
  </si>
  <si>
    <t>Existe en el lugar un proceso sistémico para identificar un diferimiento, o retraso en la ejecución de las actividades PIM para SCEs. Existe registro y una cadena de aprobación que involucre niveles gerenciales</t>
  </si>
  <si>
    <t xml:space="preserve">Dispone la organización de un sistema para administrar los resultados de las pruebas a los SCE´s, a través de la comparación de los tiempos de respuesta, funcionalidad, confiabilidad y otros parámetros, asegurando que las revisiones, reparaciones y pruebas no vayan en detrimento de la seguridad </t>
  </si>
  <si>
    <t>El sitio cuenta con procedimientos para identificar las actividades críticas (las que típicamente requieren un permiso de trabajo para ser realizadas). Incluye este proceso la definición de la tercerización de estas actividades</t>
  </si>
  <si>
    <t>Los procedimientos para realizar las inspecciones, pruebas, mantenimientos preventivos, reparaciones y/o modificaciones, permanentes y/o temporales y los de inspección, pruebas y mantenimiento preventivo en activos de la instalación se encuentran escritos y siguen los lineamientos establecidos en las RAGAGEP´s</t>
  </si>
  <si>
    <t>La instalación aplica prácticas predictivas mediante el uso de tecnología de precisión certificada para el diagnóstico de la condición de los activos (vibraciones, termografías, análisis de aceite, radiografías, ENDs, simulaciones, etc.)</t>
  </si>
  <si>
    <t>Existe un proceso sistémico de Ingeniería de Confiablidad para identificar, analizar las tendencias y los comportamientos de la condición, fallos o búsqueda de problemas potenciales asociados al proceso operacional, que incluya un proceso formal para recolección de información de fallos y/o desviaciones, mitigar o eliminar los defectos asociados y/o el desempeño de los activos con evidencias de sus resultados.</t>
  </si>
  <si>
    <t>Existe en la organización un proceso formal o sistema para documentar la información relacionada con las fallas o pérdida de integridad. El proceso está alineado con las RAGAGEP´s y permite capturar tiempos, modos y efectos de falla</t>
  </si>
  <si>
    <t>La organización cuenta con un proceso formal para realizar análisis e investigación de fallas mediante una metodologia estructurada, se realiza un seguimiento de las acciones resultantes y se valida la efectividad de las medidas propuestas.</t>
  </si>
  <si>
    <t>El tiempo medio entre fallas y el modelamiento de la confiabilidad entre otros factores y/o parámetros son usados para identificar oportunidades de mejora y optimización a las actividades de mantenimiento preventivo de los activos en la organización</t>
  </si>
  <si>
    <t>GENERAL</t>
  </si>
  <si>
    <t>LIDERAZGO Y RESPONSABILIDAD</t>
  </si>
  <si>
    <t>RECURSOS</t>
  </si>
  <si>
    <t>INTEGRIDAD DE ACTIVOS</t>
  </si>
  <si>
    <t>MEJORA CONTINUA</t>
  </si>
  <si>
    <t>El programa de gestión de contratistas contempla los aspectos de SEGURIDAD DE PROCESOS para todas las tareas a realizar (mantenimiento, proyectos, parada de plantas, etc.) en las áreas cubiertas por el sistema de GESTIÓN DE SEGURIDAD DE PROCESOS</t>
  </si>
  <si>
    <t>La organización realiza un análisis de riesgos del proyecto/ servicio con el fin de asegurar una correcta descripción de los requerimientos mínimos de SEGURIDAD DE PROCESOS que se incluirán en el pliego técnico de la licitación</t>
  </si>
  <si>
    <t>Se cuenta con un proceso establecido para la selección de las empresas invitadas a participar en las licitaciones (proveedores/contratistas) y se considera una evaluación previa de las ofertas, capacidades de HSE y SEGURIDAD DE PROCESOS de las mismas</t>
  </si>
  <si>
    <t>Los pliegos de licitación tienen un anexo de requerimientos mínimos de SEGURIDAD DE PROCESOS específicos para cada proyecto/ servicio. La calificación de las ofertas incluye la evaluación de los planes de HSE / SEGURIDAD DE PROCESOS presentados por los oferentes y los planes del contratista se adaptan a los de la organización y son específicos para el sitio/proyecto/servicio</t>
  </si>
  <si>
    <t>Se establecen documentos que aseguren la alineación de los estándares de SEGURIDAD DE PROCESOS de la organización y el contratista y para evaluar la calidad de los servicios contratados</t>
  </si>
  <si>
    <t>Se realizan inspecciones para asegurar el cumplimiento de los aspectos de SEGURIDAD DE PROCESOS acordados, antes de iniciar la ejecución y durante el proyecto/ servicio</t>
  </si>
  <si>
    <t>Se realizan evaluaciones finales de desempeño de los aspectos de SEGURIDAD DE PROCESOS a todos los contratistas</t>
  </si>
  <si>
    <t>Existe registro de un proceso sistémico de evaluación de los resultados y gestión de hallazgos para la ejecución de actividades contratadas en todos los elementos del SISTEMA DE SEGURIDAD DE PROCESOS. Los resultados de las evaluaciones de desempeño retroalimentan la base de datos de proveedores/contratistas de la organización</t>
  </si>
  <si>
    <t>La organización tiene cubierto cómo proceder ante un desvío en materia de SEGURIDAD DE PROCESOS por parte del contratista y se comunica en forma clara y eficiente a la contratista qué aspectos debe mejorar de su GESTIÓN SEGURIDAD DE PROCESOS</t>
  </si>
  <si>
    <t>La organización realiza inducciones de seguridad a todos los contratistas previo al ingreso a facilidades o inicio de trabajos, que incluyen los riesgos potenciales conocidos de incendio, explosión o liberación tóxica relacionados con el trabajo y el proceso del contratista y el plan de preparación y respuesta a emergencias y las acciones de autoprotección.</t>
  </si>
  <si>
    <t>El programa de gestión de SEGURIDAD DE PROCESOS de la Organización requiere un plan de entrenamiento incial y periódico documentado para garantizar que todo el personal afectado esté entrenado en los procedimientos operacionales, para trabajar de manera segura (prácticas de trabajo seguras) y tenga en cuenta las consideraciones de SEGURIDAD DE PROCESOS y ambientales de acuerdo con sus responsabilidades laborales.</t>
  </si>
  <si>
    <t>Están contemplados aquellos puestos clave que por su función y responsabilidad requieran entrenamientos específicos en SEGURIDAD DE PROCESOS (análisis de riesgos de procesos, brigadas de emergencia, procedimientos operativos, etc.)</t>
  </si>
  <si>
    <t>El plan de entrenamiento en SEGURIDAD DE PROCESOS está basado en las competencias y perfil del puesto</t>
  </si>
  <si>
    <t>Los temas incluidos en el plan de entrenamiento en SEGURIDAD DE PROCESOS contemplan los riesgos principales de la operación y atiende con mayor énfasis aquellos riesgos que son mayores</t>
  </si>
  <si>
    <t>La organización tiene un procedimiento escrito de Gestión de Cambios (MOC) que considera revisiones, aprobaciones, comunicación y medidas de prevención y control acordes al cambio</t>
  </si>
  <si>
    <t>El procedimiento MOC aborda al menos los siguientes cambios:
• Cambios permanentes 
• Cambios temporales, incluida la duración del cambio 
• Cambios de emergencia 
• Cambios de personal que pueden afectar la SEGURIDAD DE PROCESOS
• Cambios físicos en la instalación, en productos químicos del proceso, en las condiciones del proceso que excedan las condiciones de diseño o que estén por fuera de los límites seguros de operación, en los procedimientos operativos o de mantenimiento, en los sets de control de proceso y sets de sistemas de seguridad, en frecuencias de pruebas de sistemas de seguridad o en sus procedimientos, en los planes de emergencia o en la conformación de brigadas 
• Cambios en sistemas tecnológicos e informáticos o de tecnología de cualquier especie, en las operaciones logísticas, 
• Cambios organizacionales, tales como cantidad de personal requerido para operar, cambios en posiciones críticas, reemplazos temporarios, extensiones de jornada, cambios en roles y responsabilidades, en la ubicación o habitación de edificios, particularmente en el entorno de instalaciones peligrosas, en la planificación: de diferimientos o cambios de alcance de paradas de planta o actividades de mantenimiento, en el entorno, en stocks críticos y en los proyectos</t>
  </si>
  <si>
    <t>El MOC cuenta con una definición expresa de “cambio temporal” y “cambio de emergencia”. Existe un tratamiento específico para los cambios temporales y de emergencia que considera aprobaciones, comunicación y medidas de prevención y control acordes al cambio (ej. procedimiento de control de inhibiciones)</t>
  </si>
  <si>
    <t>Se definen los plazos de vigencia de los cambios temporarios a partir de los cuales se decide su reclasificación y gestión como cambio definitivo o regreso a la situación inicial</t>
  </si>
  <si>
    <t>El MOC requiere específicamente la definición de las bases técnicas para el cambio (motivo, recursos requeridos, detalles técnicos, etc.), la definición de un periodo definido para la implementación del cambio y, la definición de la necesidad de realizar una revisión de seguridad previa a la puesta en marcha, que permitan una evaluación adecuada de la solicitud de cambio</t>
  </si>
  <si>
    <t>El MOC requiere específicamente un análisis del impacto del cambio en la seguridad a las personas, el medio ambiente y los activos (incluyendo el análisis de la interacción del cambio; con otros cambios concomitantes y con todas las demás operaciones asociadas), a través de un análisis de riesgos, totalmente articulado con el proceso de manejo de cambios de la organización, durante su implementación y una vez implementado, que permita prever cambios en el nivel de riesgo o identificar nuevos peligros, con el fin de tomar las medidas de prevención, control y mitigación adecuadas</t>
  </si>
  <si>
    <t>El proceso de gestión del cambio de la organización incluye la actualización de la documentación, que se completen los elementos de seguimiento y su difusión a todos los involucrados en el proceso. El MOC requiere específicamente que se actualicen:
• Todos los procedimientos operativos afectados
• Todos los programas de mantenimiento y fechas de inspección
• Toda la documentación técnica afectada por el cambio (planos, P&amp;IDs, ESD Logic Diagrams, SDS, procedimientos, etc.)
• Planes de emergencia
• Análisis de riesgos de procesos existentes</t>
  </si>
  <si>
    <t>El MOC requiere específicamente que se comunique y capacite sobre el cambio a todos los empleados y contratistas afectados, previamente a la implementación del mismo</t>
  </si>
  <si>
    <t>Se ha implementado un proceso para garantizar que se completen los elementos de seguimiento (por ejemplo, actualización de planos y documentación técnica, cambios de procedimientos, actualizaciones de planes de emergencia, etc.)</t>
  </si>
  <si>
    <t>El MOC requiere específicamente la revisión, una vez implementado, de que el cambio cumple con las expectativas y dentro de los límites previstos en preparación al Pre startup Safety Review - PSSR</t>
  </si>
  <si>
    <t>Existe un procedimiento o estándar del sistema de gestión, de Preparación de la Operación (Pre Start-Up Safety Review - PSSR) que se aplica a todas las operaciones de la organización y durante el comisionado en las siguientes situaciones: 
• Nuevos procesos
• Procesos existentes que se han parado para modificaciones
• Paradas temporales 
• Paradas por mantenimiento (con o sin modificaciones). 
• Paradas prolongadas (con o sin modificaciones), por ejemplo, por motivos comerciales.
• Procesos existentes que se han parado administrativamente por otras razones (debido a la falta de demanda del producto o disponibilidad de materias primas)</t>
  </si>
  <si>
    <t>La documentación de la organización (estándar, procedimientos o plan de comisionado), exige o incluye la ejecución de los procesos de comisionado y la actividad de revisión de seguridad previo a la puesta en marcha (PSSR) de un proyecto o luego de un mantenimiento.</t>
  </si>
  <si>
    <t>El estándar, los procedimientos o plan de Comisionado contempla las estrategias de planificación de todas las actividades a ejecutar, que incluyan:
• Un plan específico y una matriz de comisionado con requisitos    mínimos de prueba por especialidades,
• Procedimientos, listas de chequeo, test sheets y/o formatos definidos por especialidad para el comisionado
• La descripción de la secuencia de eventos que deben sucederse en las actividades de: comisionado, PSSR y entrega al área de operaciones para la entrega y un arranque seguro de las unidades o instalaciones.</t>
  </si>
  <si>
    <t xml:space="preserve">El plan de comisionado incluye puntos de control durante la ejecución de todas las fases y solo se inicia el comisionado con la certificación del pre-comisionado </t>
  </si>
  <si>
    <t>El procedimiento contempla la conformación de un equipo de trabajo (incluidos los contratistas), donde se definen los roles y responsabilidades (incluyendo quien entrega y quien la satisfacción del comisionado), las competencias requeridas y la elaboración del plan de comisionado desde una etapa temprana (durante el desarrollo de la ingeniería en proyectos o la planificación del mantenimiento</t>
  </si>
  <si>
    <t>El líder de comisionado identifica y verifica los límites de los sistemas a ser construidos, modificados o mantenidos y entregados para la operación</t>
  </si>
  <si>
    <t>El equipo del PSSR verifica los procedimientos de pre-comisionado, se integra al equipo de trabajo desde una etapa temprana (durante la última etapa de construcción) e interviene durante la ejecución de las actividades de pre-comisionado en campo, revisando (entre otros factores), el estado de situación de los ítems de chequeo del PSSR y definiendo el plan de acción de modo de avanzar sobre los puntos incompletos</t>
  </si>
  <si>
    <t>El procedimiento define los requerimientos para la transferencias de las instalaciones; desde el equipo de pre-comisionado al equipo de comisionado y de este, al equipo de operaciones</t>
  </si>
  <si>
    <t>Existe y está implementado un sistema de gestión para controlar las actividades operacionales que incluye al menos: 
• Procedimientos operativos escritos vigentes que reflejan la práctica operativa actual 
• Seguimiento y cumplimiento de los límites de operación segura y las condiciones límite para las operaciones 
• Prácticas de trabajo seguras 
• Calificación de los trabajadores 
• Asignación de recursos suficientes 
• Comunicaciones formales entre los trabajadores, unidades de proceso, turnos y grupos de trabajo 
• Acceso y ocupación de las instalaciones</t>
  </si>
  <si>
    <t>Existe un sistema de gestión para controlar el estado de los sistemas y equipos: 
• Se formalizan los protocolos de acceso y propiedad del equipo / acceso. 
• El estado del equipo está monitoreado. 
• Se mantiene una buena limpieza. 
• El etiquetado se mantiene. 
• La iluminación se mantiene. 
• Instrumentos y herramientas se mantienen.</t>
  </si>
  <si>
    <t>Existe en sistema de gestión para monitorear el desempeño de la organización: 
• Se mantiene la responsabilidad. 
• Se enfatiza la mejora continua. 
• Se mantiene la aptitud para la tarea. 
• Se realizan inspecciones de campo. 
• Las desviaciones se corrigen de inmediato.</t>
  </si>
  <si>
    <t>La política de la organización incluye en sus planes de capacitación y comunicación la difusión y aplicación sistemática y rigurosa de la Disciplina Operacional a trabajadores propios y contratistas.</t>
  </si>
  <si>
    <t>Las instalaciones disponen de un Plan de Respuesta a Emergencias (PRE) basado en un análisis de riesgos actualizado, que cubre todos los escenarios de accidentes razonablemente creibles, propios de los procesos y externos identificados, ncluyendo fenómenos hidrometeorológicos, geológicos, y acciones de terceros, los cuales pudieran afectar al personal, la población, el medio ambiente, el paro o diferimiento de la producción o las propias instalaciones y los procedimientos necesarios para el control de todas las emergencias previsibles</t>
  </si>
  <si>
    <t>El PRE de la instalación se coordina con planes pre-existentes (otras industrias linderas, gobierno, etc.)</t>
  </si>
  <si>
    <t>Existe un centro de control para atención de emergencias y otro alterno que dispone de los recursos necesarios para comunicaciones, documentación, información, planos e iluminación de emergencia.</t>
  </si>
  <si>
    <t>El PRE incluye los procedimientos de emergencia a aplicar por el personal para realizar las operaciones críticas de control y acciones de respuesta defensivas y ofensivas a la emergencia, incluyendo sus funciones y responsabilidades.</t>
  </si>
  <si>
    <t>Se dispone de un sistema de alarmas que indiquen al personal propio y contratista que se ha presentado una emergencia, y debe tomar alguna acción de autoprotección (evacuación a los puntos de reunión designados o protección en el lugar) y, de un sistema de alarma para alertar a la comunidad en caso de un accidente que pueda tener impacto externo y requiera acciones de protección (evacuación y/o protección en el lugar) por parte de la comunidad</t>
  </si>
  <si>
    <t>El PRE incluye un procedimiento para la evacuación y determinación de lugares seguros, rutas de escape o evacuación (incluyendo rutas alternativas) y puntos de reunión o confinamiento, adecuadamente equipados para esa acción de protección. Se incluye un procedimiento para el recuento de personal después de la evacuación o protección en el lugar</t>
  </si>
  <si>
    <t>El PRE incluye procedimientos de descontaminación en los casos aplicables</t>
  </si>
  <si>
    <t>Existe una señalización adecuada de los equipos contra-incendio, elementos de seguridad, puntos de reunión y rutas de escape/evacuación en la instalación.</t>
  </si>
  <si>
    <t>El PRE incluye procedimientos para informar al público y a las agencias locales de respuesta a emergencias sobre liberaciones accidentales y establece los responsables en la organización, para atender a las autoridades y a los medios de comunicación, durante la atención a una emergencia.</t>
  </si>
  <si>
    <t>Se cuenta con mecanismos para la respuesta pre-hospitalaria, el manejo de lesionados o fallecidos, como consecuencia del accidente o de las tareas de control y mitigación de la emergencia.</t>
  </si>
  <si>
    <t>El PRE de la instalación es revisado de acuerdo con disparadores preestablecidos tales como auditorías, cambios en los peligros o riesgos de la instalación, evaluación de simulacros o de las lecciones aprendidas después de una emergencia, para mejorar la respuesta a emergencias.</t>
  </si>
  <si>
    <t>El PRE contempla programas anuales de formación, simulacros y ejercicios en el cual los trabajadores y miembros de los equipos o brigadas de respuesta a emergencias reciben capacitación y entrenamiento para el cumplimiento efectivo de sus funciones y responsabilidades en caso de emergencia.</t>
  </si>
  <si>
    <t>La organización cuenta con una metodología o procedimiento escrito de ejecución de proyectos que asegure a través de ejercicios de revisión y aseguramiento, la intención del diseño, calidad, confiabilidad y seguridad de los mismos</t>
  </si>
  <si>
    <t>La organización mantiene dentro del sistema de gestión un proceso  para identificar, monitorear y generar acciones de mejora y lecciones aprendidas (sumado a experiencias de la Industria) que aplica para nuevos proyectos.</t>
  </si>
  <si>
    <t>Se cuenta con un proceso de maduración de proyectos (FEL u otros) donde especifican en cada etapa los requerimientos y entregables de la ingeniería conceptual, básica y de detalle.</t>
  </si>
  <si>
    <t>El proyecto cuenta con un representante del área de operaciones, (Operations Representative), mantenimiento y eventualmente SEGURIDAD DE PROCESOS disponible como parte integrante del equipo.</t>
  </si>
  <si>
    <t>Se definen las estrategias de mantenibilidad de las instalaciones proyectadas con el fin de asegurar la integridad, confiabilidad y disponibilidad de todos los equipos y sistemas asociados, incluyendo los de seguridad, durante su vida útil.</t>
  </si>
  <si>
    <t>Los equipos críticos y barreras/elementos críticos de seguridad - SCEs o capas de protección del proceso, cuentan con un plan de calidad, planes de inspección y pruebas funcionales antes de su instalación.</t>
  </si>
  <si>
    <t>Existe en la organización un proceso de aseguramiento de calidad y un plan de control que garantice la especificación, fabricación, construcción y/o instalación de un activo, los materiales y/o equipos conforme a estándares internacionales (como ASME, ASTM, API, entre otras), las especificaciones de diseño, las recomendaciones del proveedor/ fabricante y, la ejecución de pruebas y ensayos de equipos y materiales.</t>
  </si>
  <si>
    <t>Una vez finalizada la construcción se implementa un plan de certificación (pre-comisionado &amp; comisionado) que incluye verificaciones, documentación técnica generada por el proyecto y pruebas funcionales de la instalación.</t>
  </si>
  <si>
    <t>Se reportan, registran y clasifican todos los incidentes</t>
  </si>
  <si>
    <t>Se investigan todos los incidentes de alto potencial, analizando las causas a una profundidad apropiada para descubrir las causas raíz, con rigor técnico durante el proceso y utilizando métodos eficaces de recolección de datos y técnicas adecuadas para el análisis.</t>
  </si>
  <si>
    <t>Está definida la integración del equipo investigador en función de la clasificación del incidente. Los líderes del equipo de investigación son imparciales para las investigaciones que lideran.</t>
  </si>
  <si>
    <t>El procedimiento requiere que el equipo de investigación tenga experiencia y herramientas adecuadas que incluya un miembro entrenado en técnicas de investigación de incidentes y al supervisor de línea o alguien igualmente familiarizado con el proceso</t>
  </si>
  <si>
    <t>Si el incidente involucró un fallo de un equipo o parte de él, se requiere el apoyo de personal de ingeniería o inspección para un análisis de fallos para identificar las condiciones o prácticas que lo causaron</t>
  </si>
  <si>
    <t>Hay un formulario estándar para investigación de incidentes mayores o eventos de SEGURIDAD DE PROCESOS (TIER 1 y TIER 2, como mínimo según la recomendación práctica API 754), que incluya: fecha del incidente, fecha de inicio de la investigación, personas involucradas en el incidente, tipo de evento, descripción, causas inmediatas, evaluación de la severidad y probabilidad de ocurrencia potenciales y recomendaciones para prevenir la recurrencia</t>
  </si>
  <si>
    <t>El procedimiento establece los plazos en los que las recomendaciones de las investigaciones deben implementarse.</t>
  </si>
  <si>
    <t>Se realiza un seguimiento sistemático de las acciones de mejora derivados de los incidentes y se verifica su efectividad y las mismas se implementan en los plazos establecidos</t>
  </si>
  <si>
    <t>Se evalúa la calidad de las investigaciones de incidentes para asegurar el rigor técnico requerido y una clara vinculación con sus causas y recomendaciones</t>
  </si>
  <si>
    <t>Existe un procedimiento del sistema de gestión que especifique la forma en que los indicadores de SEGURIDAD DE PROCESOS son obtenidos, actualizados, revisados, analizados y difundidos. Los indicadores establecidos se actualizan y monitorean de manera sistemática. Están definidos los responsables del proceso e incluyen una evaluación periódica de los indicadores que están siendo utilizados para confirmar que son los correctos</t>
  </si>
  <si>
    <t>La organización tiene definidos y gestiona los indicadores de SEGURIDAD DE PROCESOS de forma independiente a los de seguridad ocupacional, calidad del medioambiente, calidad del producto y confiabilidad</t>
  </si>
  <si>
    <t>Se han definido indicadores claves (KPIs) predictivos para todos los elementos de la gestión de SEGURIDAD DE PROCESOS (incluyendo investigación de incidentes) y los mismos son registrados adecuadamente, analizados y difundidos, incluyendo; el estado y calidad de las actividades requeridas por los estándares/normativas/regulaciones externas o internas de la compañía o la instalación respecto a la SEGURIDAD DE PROCESOS, el involucramiento de los trabajadores en la gestión de SEGURIDAD DE PROCESOS y las prácticas de evaluación de la cultura en seguridad que permiten monitorear su nivel de madurez y evolución en el tiempo para identificar las brechas a cerrar.</t>
  </si>
  <si>
    <t>Se han definido los indicadores claves (KPIs) retrospectivos para la gestión de SEGURIDAD DE PROCESOS y los mismos son registrados, analizados y difundidos adecuadamente (ej. frecuencia y severidad TIER 1 y 2 según la Práctica Recomendada API 754).</t>
  </si>
  <si>
    <t>Se han establecido objetivos de desempeño para cada organización y puesto de trabajo en cada uno de los aspectos aplicables de la gestión de SEGURIDAD DE PROCESOS, incluyendo la integridad de las operaciones, contra los que se puedan comparar los indicadores</t>
  </si>
  <si>
    <t>Los niveles gerenciales medios, gerenciales superiores (senior) y la alta dirección de la compañia revisan en forma periódica los indicadores</t>
  </si>
  <si>
    <t>Los indicadores de gestión en SEGURIDAD DE PROCESOS son utilizados para comparar el desempeño entre unidades de la empresa y con la industria</t>
  </si>
  <si>
    <t>Todas las recomendaciones derivadas de las revisiones de las métricas de SEGURIDAD DE PROCESOS han sido resueltas en tiempo y forma.</t>
  </si>
  <si>
    <t>Todas las resoluciones de las recomendaciones derivadas de las revisiones de los indicadores de gestión de SEGURIDAD DE PROCESOS están documentadas.</t>
  </si>
  <si>
    <t>Se ha establecido un sistema de manera de darle tratamiento inmediato a todos los hallazgos y recomendaciones derivados de los indicadores de SEGURIDAD DE PROCESOS, incluyendo el desarrollo de un cronograma escrito de cuando se deben realizar las acciones para resolver y completar las recomendaciones derivadas de las revisiones a estos</t>
  </si>
  <si>
    <t>Todas las resoluciones de las recomendaciones de los indicadores de gestión de SEGURIDAD DE PROCESOS (por ejemplo las acciones a ser tomadas) han sido comunicadas a todos aquellos empleados que trabajan en el proceso o pueden verse afectados por las acciones o recomendaciones</t>
  </si>
  <si>
    <t>Existe una metodología o procedimiento escrito del sistema de gestión para organizar, conducir y documentar las auditorías y evaluación del estado de la gestión de seguridad de procesos incluyendo la actualización de la documentación pertinente. Se consideran auditorías externas (especialistas o compañías del rubro) con el fin de incorporar las mejores prácticas de la industria y el procedimiento para evaluar la eficiencia de las acciones de mejora implementadas y para seleccionar a los auditores y conformar el equipo auditor que asegure las competencias necesarias</t>
  </si>
  <si>
    <t>La organización ha definido un plan de auditorías y la alta gerencia se involucra en la revisión y aprobación del plan de auditorías</t>
  </si>
  <si>
    <t>Existe un programa para el tratamiento de las no conformidades e implementación de las acciones de mejora. Estos programas son comunicados dentro de la organización y están documentados</t>
  </si>
  <si>
    <t>Existe un procedimiento / metodología para seleccionar a los auditores y conformar el equipo auditor que asegure las competencias necesarias. Están definidos los roles y responsabilidades dentro del equipo auditor</t>
  </si>
  <si>
    <t>Se llevan a cabo entrevistas incluyendo personal del sector gerencial y no gerencial durante la auditoría</t>
  </si>
  <si>
    <t>La organización tiene un procedimiento que rige la conducta y el seguimiento de las revisiones gerenciales y mejora continua del programa de GESTIÓN DE LA SEGURIDAD DE PROCESOS.</t>
  </si>
  <si>
    <t>Existe un proceso de planificación y la generación de un programa documentado para la revisión del sistema de gestión, divulgado a los integrantes de la organización</t>
  </si>
  <si>
    <t>El proceso de revisión es conducida de tal manera que cada elemento del sistema de gestión de seguridad de los procesos es revisado al menos anualmente</t>
  </si>
  <si>
    <t>Están designados los responsables para participar en cada fase del proceso de revisión del Sistema de Gestión, incluyendo en la preparación del material y de la convocatoria. Son capacitados/entrenados para tal fin</t>
  </si>
  <si>
    <t>Los responsables de la revisión, además del trabajo de gabinete, realizan inspecciones periódicas en el terreno / operación, para visualizar cumplimiento de elementos del Sistema de Gestión. Se documentan y se realiza el seguimiento de su cumplimiento por los niveles de dirección y gerenciales</t>
  </si>
  <si>
    <t>Se analizan y reportan los resultados obtenidos de los procesos de revisión gerencial de la gestión de la seguridad</t>
  </si>
  <si>
    <t>Se identifican, planifican e implementan acciones contra los desvíos detectados durante las revisiones gerenciales</t>
  </si>
  <si>
    <t>Se identifican, planifican e implementan acciones contra los desvíos detectados, encontrándose disponibles los recursos necesarios para las mismas.</t>
  </si>
  <si>
    <t>Las revisiones de la alta dirección examinan si los cambios de distintos tipos en la empresa o en las instalaciones impactan en la efectividad del programa de GESTIÓN DE LA SEGURIDAD DE PROCESOS, se verifica la robustez del programa para acomodar esos cambios sin comprometer la funcionalidad del programa</t>
  </si>
  <si>
    <t>Se realiza el monitoreo y evaluación de la efectividad de las acciones de mejora implementadas como parte de la revisión gerencial</t>
  </si>
  <si>
    <t>La organización comunica a sus integrantes, y aquellas partes interesadas, sobre los resultados de la revisión gerencial del Sistema de Gestión</t>
  </si>
  <si>
    <t>Este elemento intenta impulsar básicamente un contexto consistente (valores arraigados, comunicaciones efectivas, liderazgo orientado a riesgos y prácticas, y procesos alineados) que influencie el comportamiento de los colaboradores para consolidar la SEGURIDAD DE PROCESOS en la organización. El rol del líder es clave para desarrollar  la cultura; es quien lidera con el ejemplo, favorece el trabajo interdisciplinario y la alineación de mensajes, y enmarca la gestión en procesos de mejora continua.
Este elemento es uno de los ejes centrales de la GESTIÓN DE SEGURIDAD DE PROCESOS, ya que apalanca el compromiso que se requiere de la organización para gestionar los riesgos e influye directamente en la calidad de implementación de los demás elementos, ya que facilita su desarrollo y adopción</t>
  </si>
  <si>
    <t>El cumplimiento con estándares, códigos, regulaciones y leyes relevantes consiste en un sistema para identificar, desarrollar, adquirir, evaluar, difundir y mantener un archivo de normas, códigos, regulaciones, RAGAGEPs y leyes que afecten a la SEGURIDAD DE PROCESOS. El sistema incluye estándares internos y externos, nacionales e internacionales y las leyes locales, regionales y nacionales.
Un factor clave adicional es la fácil disponibilidad y la amplia comunicación de las necesidades que se originan para su cumplimiento, identificando claramente las responsabilidades asociadas. Debe contar con un respaldo administrativo que permita la revisión, actualización y comunicación periódica de la normativa nueva y/o revisada.</t>
  </si>
  <si>
    <t>Este elemento es la combinación de 3 acciones esenciales:
(1)	Mejora continua del conocimiento y la competencia
(2)	Asegurar que la información apropiada está disponible para las personas que la necesiten
(3)	Aplicar consistentemente todo lo que se ha aprendido.
El principal producto de competencia en SEGURIDAD DE PROCESOS es un entendimiento e interpretación adecuada del conocimiento de manera tal que la organización puede aplicar ese conocimiento, tomar mejores decisiones e incrementar la probabilidad de que cuando el personal se enfrente a situaciones anormales ellos puedan tomar la acción adecuada.
Este elemento persigue asegurar las competencias apropiadas del personal en la SEGURIDAD DE PROCESOS para fortalecer y consolidar una cultura preventiva y de control de riesgos, a través del diagnóstico y definición de  brechas en las competencias de los trabajadores, así como de la planificación, ejecución y medición de la efectividad  de los planes de capacitación sobre SEGURIDAD DE PROCESOS.</t>
  </si>
  <si>
    <t>Este elemento busca establecer mecanismos que permitan la participación activa de los trabajadores y contratistas en el diseño, desarrollo, implementación y mejora continua del sistema de  gestión de SEGURIDAD DE PROCESOS.
El involucramiento de la fuerza laboral en una comunicación de dos vías permite a los trabajadores acceder  a la información que necesitan para desarrollar sus labores, incluyendo de manera detallada sus roles en la
implementación del Sistema de Gestión de SEGURIDAD DE PROCESOS y, de la misma manera, su participación ayuda a reforzar una cultura en SEGURIDAD DE PROCESOS aportando el conocimiento ganado a través de la experiencia.</t>
  </si>
  <si>
    <t>El elemento tiene el propósito de facilitar un proceso para identificar, involucrar y mantener buenas relaciones  con los grupos internos y externos que tienen participación en el éxito de los programas de SEGURIDAD DE PROCESOS. Esto se cumple a través del establecimiento y ejecución de políticas, programas y actividades para suministrar información a las partes interesadas identificadas con las actividades de los programas de Administración de SEGURIDAD DE PROCESOS (PSM) y Respuesta a Emergencias de las instalaciones y solicitando retroalimentación con el objeto de determinar si los esfuerzos realizados con la divulgación a los Grupos de Interés son efectivos para mantener una percepción positiva y un sentido de confianza respecto de los riesgos, el programa de administración de la SEGURIDAD DE PROCESOS, el plan de respuesta a emergencias y el desempeño de  las instalaciones.
El primer objetivo de este elemento es establecer un diálogo con los actores clave que pueden ser afectados por la operación de las instalaciones, particularmente durante un incidente. Esto incluye miembros de la comunidad, otras industrias vecinas, grupos de respuesta a emergencias (bomberos, policía, defensa civil, etc.), miembros del gobierno, agencias no gubernamentales o grupos de servicios comunitarios.</t>
  </si>
  <si>
    <t>Se entiende por gestión de la información y documentación del proceso el sistema de gestión de documentación técnica crítica para la operación, su entendimiento, acceso, actualización y protección. Se entiende por documentación crítica la información que puede ser fácilmente grabada en documentos, tales como documentos técnicos escritos y especificaciones, bases de diseño del proceso, especificaciones para el diseño, fabricación
e instalación de equipos de proceso y otros documentos escritos tales como Safety Data Sheet (SDS), especificaciones técnicas de herramientas y equipos a ser utilizados, etc.
El objetivo principal de este elemento es mantener información precisa, vigente, completa, comprensible y autorizada para su uso a la que se puede acceder a pedido, e incluye actividades de trabajo para garantizar que la información se mantenga actualizada, vigente y precisa, se almacene de manera que facilite la recuperación y sea accesible para empleados que lo necesitan para realizar sus tareas relacionadas con la seguridad del proceso.</t>
  </si>
  <si>
    <t>El elemento “Identificación de peligros y análisis de riesgos” (HIRA por sus siglas en inglés) se centra en el proceso analítico para identificar peligros y evaluar el riesgo de los procesos a lo largo de su ciclo de vida para asegurarse de que los riesgos para los empleados, el público o el ambiente se controlan sistemáticamente dentro de la tolerancia al riesgo de la organización. Intenta responder las siguientes preguntas: ¿Qué puede salir mal?;
¿Cuáles serán los impactos?; ¿Qué tan probable es que ocurra? Este elemento es uno de los ejes centrales de la GESTIÓN DE SEGURIDAD DE PROCESOS, ya que proporciona información fundamental para todos los elementos del  marco de gestión.</t>
  </si>
  <si>
    <t>Los procedimientos de operación son instrucciones escritas (documentos impresos y almacenados electrónicamente) que contienen los métodos aprobados para operar los procesos incluidos en el programa de SEGURIDAD DE PROCESOS. Estos métodos incluyen los pasos necesarios para realizar las operaciones requeridas, así como la información complementaria necesaria para realizar operaciones de manera segura. Los procedimientos operativos bien escritos describen el proceso, los riesgos, las herramientas, el equipo de protección personal y los controles con suficiente detalle para que los operadores comprendan los peligros, puedan verificar que los controles estén en su lugar y puedan confirmar que el proceso responde de la manera esperada. Además, los procedimientos deben describir las condiciones anormales y las operaciones  que tienen lugar durante esas condiciones, incluida la parada de emergencia y cuándo / cómo se debe ejecutar.
Los procedimientos permiten asegurar el control de los riesgos y ejecución (en forma eficiente y segura para los trabajadores, instalaciones y el ambiente) de todas las actividades requeridas en cada fase del proceso, incluyendo tanto la operación normal, como operación de arranque, parada y emergencia.</t>
  </si>
  <si>
    <t>Este elemento cubre la necesidad de contar con un proceso que permita minimizar los riesgos asociados a todas las tareas realizadas durante las actividades de exploración, construcción, operación, mantenimiento y abandono, y el manejo de materiales o sustancias que pudieran afectar la seguridad o el medio ambiente y la integridad de los activos.
Las prácticas de trabajo seguro son procedimientos escritos para la ejecución de actividades no rutinarias en  áreas de proceso, que contemplan un sistema de control del trabajo mediante permisos de trabajo, tareas de  aislamientos, desenergización de equipos, entrada a espacios confinados, apertura de líneas y equipos de proceso, actividades de izado de cargas, excavación, trabajos en caliente, etc.
Por su naturaleza, el trabajo no rutinario conlleva la posibilidad de riesgos no reconocidos que a veces han conducido a un incidente catastrófico. Las operaciones no rutinarias son operaciones que no están cubiertas  por un procedimiento aprobado, por ejemplo operación, mantenimiento y emergencia. El establecimiento de
prácticas de trabajo seguras ayuda a minimizar el potencial de peligros no reconocidos y proporciona las medidas adecuadas para garantizar que estén controlados.</t>
  </si>
  <si>
    <t>El elemento de Integridad y Confiabilidad de los Activos implica la implementación sistemática de las actividades necesarias para garantizar que los equipos sean adecuados para la aplicación prevista a lo largo de su vida útil. Específicamente, las actividades de trabajo relacionadas con este elemento se enfocan en:
(1)	prevenir la pérdida de integridad y la consecuente liberación catastrófica de un material peligroso o una liberación repentina de energía
(2)	asegurar una alta disponibilidad (y confiabilidad) de sistemas críticos de seguridad o utilidad que previenen o mitigan los efectos de estos tipos de eventos (CCPS, 2007c).
Este elemento de un programa de seguridad del proceso abarca todo el ciclo de vida del equipo de la instalación, desde el diseño preliminar hasta el desmantelamiento, y abarca una amplia gama de actividades y responsabilidades de las instalaciones.</t>
  </si>
  <si>
    <t>•	Programa de gestión de integridad de activos e instalaciones
•	Procedimiento de Licitaciones y/o Compras
•	Planes de mantenimiento de las instalaciones
•	Programa de cumplimiento de planes / registros o monitoreo de indicadores
•	Manual de Funciones del personal operativo
•	Registro de resultados de pruebas a barreras, SCEs y/o Funciones Instrumentadas de Seguridad (SIF)
•	Procedimiento de la Gestión de Almacenaje de equipos y su preservación
•	Procedimiento de reparaciones y modificaciones, permanentes y/o temporales, en activos de la instalación
•	Registro de fallas y pérdidas de integridad
•	Registro de inspecciones y pruebas</t>
  </si>
  <si>
    <t>Información mínima requerida:</t>
  </si>
  <si>
    <t>EEste elemento trata sobre los controles implementados en la organización con el fin de asegurar que los servicios y trabajadores contratados realicen sus tareas en forma segura sin incrementar el nivel de riesgo de las instalaciones, acompañando los objetivos en términos de seguridad personal y de procesos.
Los contratistas mal administrados pueden aumentar significativamente el riesgo asociado con el mantenimiento  y las operaciones del proceso, por lo que los contratistas requieren atención especial cuando trabajan en una instalación.
La gestión efectiva de los contratistas desde una perspectiva de seguridad de procesos implica responsabilidades tanto de la compañía propietaria de las instalaciones como de la empresa contratista.</t>
  </si>
  <si>
    <t>•	Manual/procedimiento para la gestión QHSSE de contratistas
•	Procedimiento de Licitaciones y/o Compras
•	Programa de inspecciones a personal contratista
•	Listado de contratistas críticos y registro de actividades y/o indicadores
•	Procedimiento de Evaluación de Desempeño de Contratistas
•	Procedimiento de Inducciones y Capacitaciones al personal contratista</t>
  </si>
  <si>
    <t>Este elemento procura verificar que en la organización se encuentra implementado un plan de entrenamiento y aseguramiento del desempeño, y que este incluya todos los aspectos de SEGURIDAD DE PROCESOS. Por otra parte, procura verificar que la organización se encarga de asegurar el cumplimiento, seguimiento, medición del plan de  entrenamiento y aseguramiento del desempeño.
Un alto nivel de rendimiento humano es un aspecto crítico de cualquier programa de SEGURIDAD DE PROCESOS. Sin  un programa adecuado de entrenamiento y aseguramiento del desempeño, una instalación no puede confiar en que las tareas se realizarán de manera consistente de acuerdo con los procedimientos y prácticas aprobados.</t>
  </si>
  <si>
    <t>•	Procedimiento de Capacitación y/o entrenamiento
•	Planes y programas de formación inicial y periódico del personal propio y contratista
•	Procedimiento de evaluación de desempeño del personal
•	Manual de Funciones
•	Estudios o diagnósticos preliminares de identificación de detección de necesidades de capacitación en PSM
•	Registros de entrenamiento</t>
  </si>
  <si>
    <t>Este elemento intenta prevenir o mitigar los posibles riesgos que resulten de la realización de cambios en las operaciones. Las empresas deben implementar procedimientos para manejar los cambios en las operaciones, tanto físicos y tecnológicos como organizacionales, a los efectos de mantener los niveles de riesgo controlados. Los cambios organizativos tienen un impacto en los aspectos culturales y de competencia de la SEGURIDAD DE PROCESOS.
Los cambios deben controlarse para garantizar que no se introduzcan involuntariamente riesgos de seguridad o de salud, y para garantizar que la documentación y los sistemas requeridos por otros elementos del programa de GESTIÓN DE LA SEGURIDAD DE PROCESOS se actualicen convenientemente.
Esto se logra a través de procedimientos claros y precisos que permitan una adecuada identificación de los cambios, su valoración en términos de impacto, su análisis, adecuada aprobación e implementación de acuerdo a su naturaleza.
Esto último incluye el entrenamiento, validaciones, verificaciones y actualización de todos los procesos y la documentación afectada por el cambio.
Los cambios deben controlarse para garantizar que no se introduzcan involuntariamente riesgos de seguridad o de salud, y para garantizar que la documentación y los sistemas requeridos por otros elementos del programa de gestión de la seguridad de procesos se actualicen convenientemente.
Esto se logra a través de procedimientos claros y precisos que permitan una adecuada identificación de los cambios, su valoración en términos de impacto, su análisis, adecuada aprobación e implementación de acuerdo a su naturaleza.
Esto último incluye el entrenamiento, validaciones, verificaciones y actualización de todos los procesos y la documentación afectada por el cambio.</t>
  </si>
  <si>
    <t>•	Procedimiento de Gestión del Cambio
•	Matriz o diagrama de flujo Procedimiento MOC
•	Registros de MOC ejecutados</t>
  </si>
  <si>
    <t>El elemento de Preparación de la Operación se centra principalmente en garantizar la puesta en marcha segura de los procesos a lo largo de la vida de una instalación. Esto se logra realizando revisiones de preparación de pre- arranque para lo siguiente:
•	Nuevos procesos
•	Procesos existentes que se han parado para modificaciones
•	Procesos existentes que se han parado administrativamente por otras razones, desde paradas menores de corta duración para mantenimiento hasta paradas prolongadas para cambios de mantenimiento o debido a la falta de demanda del producto o disponibilidad de materias primas.
El proceso de Preparación de la Operación de una unidad está relacionado al proceso de comisionado, el cual asegura que se lleven a cabo las verificaciones y pruebas requeridas para demostrar que se ha preservado la integridad técnica del diseño después de completar un proyecto (ya sea una nueva instalación o modificación de una instalación existente) o cuando se realiza un trabajo mayor de mantenimiento, antes de su puesta en marcha o arranque, con el fin de garantizar un arranque seguro.
Adicionalmente, durante el proceso de comisionado, se deberán realizar las reuniones específicas de revisión de seguridad previas a la puesta en marcha (Pre Start-Up Safety Review (PSSR), par verificar los aspectos  críticos de las instalaciones, procedimientos y capacitación del personal previo a la puesta en servicio de la unidad.
Las revisiones de la disponibilidad operacional para proyectos más grandes generalmente se inician meses antes de la puesta en marcha planificada, mientras que la revisión de la disponibilidad operacional para un proyecto más pequeño puede tomar solo varias horas para realizarse.</t>
  </si>
  <si>
    <t>•	Procedimiento de preparación para la operación
•	Procedimiento de arranque de las instalaciones (luego de paradas y emergencias operativas)
•	Auditorías de arranque de instalaciones
•	Gestión de Recomendaciones de PHA 
•	Planes de Comisionado</t>
  </si>
  <si>
    <t>Este elemento se centra principalmente en garantizar una disciplina operativa adecuada en todas las áreas y en todos los niveles de la organización (disciplina organizacional, operativa e individual) para garantizar operaciones seguras y confiables (excelencia operativa). Esto se logra a través del establecimiento y la ejecución de sistemas operativos y de gestión para garantizar el desempeño consistente de tareas críticas. Incluye los siguientes elementos básicos.
•	Control de actividades de operaciones
•	Controlar el estado de los sistemas y equipos
•	Desarrollar habilidades / comportamientos requeridos
•	Monitoreo del desempeño organizacional
Requiere un compromiso organizacional con operaciones seguras, confiables y consistentes, así como una cultura que propugna estos valores. La conducta de las operaciones se aplica a todas las actividades de trabajo, no solo a aquellas en el departamento de operaciones (CCPS, 2007c).</t>
  </si>
  <si>
    <t xml:space="preserve">•	Procedimiento de Disciplina Operacional / operativa
•	Procedimiento de prácticas de trabajo seguro
•	Metas sobre la Disciplina operacional </t>
  </si>
  <si>
    <t>El elemento gestión de emergencias abarca una amplia gama de actividades de planificación y respuesta destinadas a medidas de mitigación o control para alteraciones del proceso, incendios, explosiones, derrames, liberaciones de productos químicos y otros eventos imprevistos y repentinos que pueden resultar en daño o pérdida. Cada instalación debe tener un plan para la gestión de emergencias previsibles, basado en el conocimiento de los peligros de las instalaciones del proceso, estudios de análisis de riesgos y otras fuentes, el tipo y escenario de riesgo de eventos internos y externos que pueden presentarse en las instalaciones, con el objeto de planear la respuesta adecuada y efectiva a una situación de emergencia.
Según el tamaño y la naturaleza de la instalación, la gestión de emergencias puede abarcar desde la planificación primaria de la respuesta de emergencia por parte del personal externo, con una mínima respuesta del personal de  la instalación (excepto para mantener su propia seguridad y protección) hasta la gestión de la emergencia interna total con capacidad de respuestas integrales para incendios, médicas, rescate, materiales peligrosos y todo otro tipo de incidente.
En cualquier caso, cada instalación debe tener un plan de gestión de emergencia escrito que detalle las actividades que se deben realizar en caso de una emergencia, basado en los casos aplicables al Sistema de Comando de Incidentes (SCI). El plan debe incluir medios para identificar, informar y comunicar las condiciones de emergencia a toda la comunidad y al personal potencialmente afectado para que puedan evacuar, refugiarse en el lugar seguro acordado o tomar otras medidas apropiadas para garantizar su propia seguridad. En función de ello se debe definir la organización necesaria, los recursos humanos, materiales
y financieros requeridos, y las acciones que deben realizarse antes, durante y después de una emergencia, con la finalidad de tener el control de la misma en el menor tiempo posible y minimizar el daño que pueda causar.</t>
  </si>
  <si>
    <t xml:space="preserve">•	Manual/ Procedimiento de gestión de emergencias
•	Plan de respuesta a emergencias/contingencias de las instalaciones
•	Informes o registros de emergencias atendidas, Informes de simulacros y/o ejercicios realizados
•	Protocolo de comunicación y coordinación en caso de emergencias
•	Procedimiento de Brigadas y funciones del personal en caso de emergencias </t>
  </si>
  <si>
    <t>Este elemento busca dar un manejo sistemático a las actividades comprendidas en el desarrollo de un proyecto desde la etapa de ingeniería hasta la entrega de la instalación, asegurando consistencia con los estándares de
la organización y de la industria y con la finalidad de garantizar una entrega segura, minimizando los riesgos asociados a la puesta en marcha y posterior operación de la instalación.
La intención de la ingeniería debe ser preservada durante los procesos de compra de materiales y equipos, contratación de servicios, fabricación, construcción, comisionado y entrega de instalaciones a través de un sistema de control y aseguramiento de la calidad.</t>
  </si>
  <si>
    <t xml:space="preserve">•	Procedimiento para pre comisionado y comisionado de instalaciones
•	Procedimiento para el control y aseguramiento de la calidad y trazabilidad de todos los materiales usados para la construcción del proyecto
•	Plan de calidad, planes de inspección y pruebas funcionales de los equipos críticos y barreras/elementos críticos de seguridad - SCEs
•	Plan de control que garantice la especificación, fabricación, construcción y/o instalación de un activo, los materiales y/o equipos.
•	Procedimiento de Licitaciones y/o Compras
•	Matriz de Riesgos Técnicos </t>
  </si>
  <si>
    <t>El elemento Investigación de incidentes identifica los siguientes cuatro objetivos para un sistema efectivo:
•	Animar a los empleados a informar todos los incidentes, incluidos casi accidentes
•	Asegurar que las investigaciones identifiquen las causas raíz del incidente
•	Asegurar que las investigaciones identifiquen las medidas preventivas recomendadas que reduzcan la probabilidad de recurrencia o mitiguen las posibles consecuencias.
•	Garantizar acciones de seguimiento para resolver eficazmente las recomendaciones de investigación de incidentes.
•	Las empresas deben investigar cada incidente que resulte, o pudiera haber resultado en una liberación de energía, fuga o derrame de materiales peligrosos en el lugar de trabajo.
•	Para ello, debe establecerse un equipo de investigación del incidente, integrado por al menos una persona con conocimientos del proceso involucrado (incluyendo un empleado del contratista si el incidente involucrara trabajos del mismo), y otras personas con conocimientos y experiencia adecuados para investigar y analizar a fondo el incidente. Las empresas deben establecer un sistema para documentar, tratar y resolver a tiempo los hallazgos y recomendaciones del informe de investigación del incidente. Dicho informe debe ser puesto en conocimiento de todo el personal afectado cuyas tareas sean relevantes para los hallazgos de la investigación, incluyendo los empleados de contratistas cuando sea aplicable.
•	Debe evitarse utilizar los resultados de la investigación de incidentes para la búsqueda de “culpables”</t>
  </si>
  <si>
    <t>•	Procedimiento de investigación de incidentes
•	Procedimiento para el Reporte de Incidentes/Accidentes
•	Procedimiento para el Reporte de Sugerencias, Oportunidades de Mejora o recomendaciones
•	Reporte a la Alta Dirección de los resultados de las investigaciones de incidentes</t>
  </si>
  <si>
    <t>El elemento Indicadores de Gestión establece indicadores de eficiencia y desempeño para monitorear la efectividad de los programas de GESTIÓN DE SEGURIDAD DE PROCESOS (PSM por sus siglas en inglés) y sus elementos para controlar la eficacia en tiempo casi real del SISTEMA DE GESTIÓN DE SEGURIDAD DE PROCESOS basados en riesgos y sus elementos constitutivos y las actividades de trabajo. Este elemento aborda qué indicadores deben tenerse en cuenta, con qué frecuencia se deben recopilar datos, y qué hacer con la información para ayudar a garantizar el funcionamiento del SISTEMA DE GESTIÓN DE SEGURIDAD DE PROCESOS de una compañía.
Los indicadores o métricas de SEGURIDAD DE PROCESOS son una herramienta de gestión crítica para evaluar el desempeño de un SISTEMA DE SEGURIDAD DE PROCESOS. El seguimiento del número de incidentes de SEGURIDAD DE PROCESOS es una medida del desempeño, pero solo haciendo el seguimiento de incidentes retrospectivamente no será suficiente para entender realmente como mejorar el desempeño. Haciendo el seguimiento de indicadores retrospectivos (reactivos- lagging en inglés) y prospectivos (proactivos- leading en inglés) de los sistemas y subsistemas de SEGURIDAD DE PROCESOS es clave para entender día a día la calidad de la ejecución de los programas de gestión.</t>
  </si>
  <si>
    <t>•	Indicadores KPI de la organización
•	Revisión de los KPI
•	Procedimiento para el tratamiento de desvíos generados de la medición de los KPI</t>
  </si>
  <si>
    <t>El elemento de Auditoría es una de las principales actividades de control de calidad en un programa de GESTIÓN DE SEGURIDAD DE PROCESOS y uno de los principales elementos que brindan oportunidades para apoyarse en la experiencia.
El elemento de auditoría proporciona un sistema para la programación, la dotación de personal, la realización efectiva, la documentación de evaluaciones periódicas de todos los elementos del programa GESTIÓN DE SEGURIDAD DE PROCESOS y la gestión de la resolución de los hallazgos y las acciones correctivas generadas por las auditorías.
Las auditorías se definen como revisiones sistemáticas e independientes para verificar la conformidad con los requisitos prescritos utilizando un proceso de revisión cuidadosamente definido, tanto para garantizar la coherencia como para permitir que el auditor llegue a conclusiones defendibles.</t>
  </si>
  <si>
    <t>•	Procedimiento de Auditorías Interna y Externas
•	Plan de Auditorías
•	Perfiles de Auditores asignados
•	Informes de Auditoría 
•	Procedimiento para el tratamiento de desvíos generados de la Auditoría</t>
  </si>
  <si>
    <t>Este elemento consiste en la evaluación periódica por parte de la alta dirección de si el SISTEMA DE GESTIÓN DE SEGURIDAD DE PROCESOS se está desarrollando como se planificó y está produciendo los resultados deseados.
Un factor esencial en cualquier Sistema de Gestión para contribuir a su implantación, afianzamiento y mejora continua, es el involucramiento de los niveles de dirección y gerenciales en la revisión y evaluación del Sistema de Gestión de manera periódica y estructurada.
La comunicación a la organización de lo tratado y dispuesto en dichas actividades debe realizarse de manera amplia y consistente. No solo se deben repasar los indicadores clave, sino que se deben evaluar los principales logros y amenazas para continuar con la mejora continua del sistema.</t>
  </si>
  <si>
    <t>•	Procedimiento para la Revisión Gerencial
•	Reporte de Revisión Gerencial</t>
  </si>
  <si>
    <t>•	Política de la organización
•	Manual del Sistema de Gestión de la organización
•	Medición/estudios particulares realizados de "cultura organizacional de seguridad".
•	Programas de Participación de los trabajadores
•	Procedimiento de Comunicación Interna
•	Procedimiento de Competencias del personal
•	Informes a la Alta Dirección
•	Procedimiento sobre capacitación y/o concientización del personal
•	Indicadores KPI de la organización
•	Procedimiento para el Reporte de Incidentes/Accidentes 
•	Manual de Funciones</t>
  </si>
  <si>
    <t>•	Procedimiento para identificación y evaluación de requisitos legales
•	Matriz de Requisitos Legales
•	Procedimiento para el Reporte de Incidentes/Accidentes 
•	Procedimiento para el Reporte de Sugerencias y Oportunidades de Mejora
•	Procedimiento de Gestión del Cambio
•	Procedimiento de Comunicación Interna</t>
  </si>
  <si>
    <t>•	Perfiles de puesto del personal
•	Matriz de competencias del personal
•	Planes y programas de formación del personal propio y contratista
•	Procedimiento para la evaluación, selección, ubicación y desarrollo de personal
•	Estudios o diagnósticos preliminares de identificación de detección de necesidades de capacitación en PSM y matriz RACI
•	Programa de Mantenimiento de Conocimiento Crítico</t>
  </si>
  <si>
    <t>•	Política de la organización
•	Programas de Participación de los trabajadores
•	Procedimiento de Comunicación Interna
•	Procedimiento de Identificación de peligros y análisis de riesgo de procesos
•	Procedimiento para el Reporte de Sugerencias y Oportunidades de Mejora</t>
  </si>
  <si>
    <t>•	Matriz de identificación de partes interesadas
•	Planes y programas de capacitación a partes interesadas
•	Procedimiento de Comunicación Externa
•	Matriz de compromisos asumidos con las partes interesadas
•	Política de Relaciones Comunitarias
•	Programa de Simulacros
•	Procedimiento sobre Mesas de diálogo u otro mecanismo</t>
  </si>
  <si>
    <t>•	Procedimientos para la gestión de la información y documentación del proceso
•	Procedimientos para el mantenimiento de documentación crítica de procesos (P&amp;ID´s, MSDS, planos, códigos, estándares)
•	Manual de Funciones
•	Procedimiento PSSR 
•	Manuales Operativos de equipos
•	Procedimiento de Respaldo de Información o Back Up</t>
  </si>
  <si>
    <t>•	Información y documentación del proceso
•	Procedimiento para Identificación de Peligros y Evaluación de Riesgos
•	Matriz de criterios de tolerancia y/o aceptabilidad de riesgos que permita establecer los tipos de riesgos y jerarquizarlos de acuerdo con su magnitud
•	Matriz de Identificación de Peligros y Evaluación de Riesgos
•	Procedimiento de prácticas de trabajo seguro
•	Procedimiento para el Reporte de Incidentes/Accidentes y Oportunidades de Mejora
•	Estadísticas de incidentes/accidentes
•	Procedimiento para la Gestión de Pruebas, Inspecciones y Mantenimientos (PIM)
•	Informes de riesgo para un auditorio externo a la organización y círculos de interés.
•	Estudios de peligros y Riesgos y/o similares</t>
  </si>
  <si>
    <t>•	Listado de procedimientos operacionales
•	Listado de procedimientos de Prácticas de Trabajo Seguro
•	Procedimiento sobre capacitación y/o concientización del personal
•	Procedimiento de investigación de incidentes/accidentes.
•	Procedimiento para gestión y uso de los SCEs (equipamientos/elementos críticos de seguridad)
•	Estructura de procedimientos operacionales</t>
  </si>
  <si>
    <t>•	Procedimiento de prácticas de trabajo seguro
•	Procedimiento de Permisos de Trabajo
•	Listado de procedimientos de Prácticas de Trabajo Seguro
•	Planes y programas de formación del personal propio y contratista</t>
  </si>
  <si>
    <t>% Promedio - Pilares</t>
  </si>
  <si>
    <t>% Promedio - Elementos</t>
  </si>
  <si>
    <t>PARTICIPANTES</t>
  </si>
  <si>
    <t>El estado de la instalación y los aspectos organizacionales son considerados en los análisis de riesgos a la hora de evaluar la efectividad de las barreras/elementos críticos de seguridad - SCEs (integridad de la instalación, años en operación, desempeño en el mantenimiento, estructura organizacional para la gestión de integridad y mantenimiento, etc.).</t>
  </si>
  <si>
    <t>Las estadísticas de incidentes de la unidad/instalación y otros indicadores relacionados, son una variable de análisis de riesgos de proceso.</t>
  </si>
  <si>
    <t>La Dirección de la organización recibe periódicamente los reportes sobre los riesgos en las operaciones, y apoya la resolución de las recomendaciones para que estos sean gestionados. Existe reporte elevado a la Alta Dirección para niveles de riesgo intolerable. Los reportes son estandarizados, y los formatos controlados.</t>
  </si>
  <si>
    <t>El proceso de identificación y evaluación de riesgos en los procesos incorpora personal competente, interdisciplinario y con experiencia comprobable en la operación y en el proceso. La organización compuesta por más de una instalación cuenta con una Red de Expertos en Análisis de Riesgos de Proceso, responsables del desarrollo de la normatividad interna en esta materia, así como el soporte técnico para la elaboración o actualización de análisis de riesgos de proceso o supervisión de terceros durante estas tareas.</t>
  </si>
  <si>
    <t>Se les asignan los tiempos y recursos necesarios a los procesos de revisión, incluyendo los estudios de análisis de riesgos (ej. HAZOP, HAZID, QRA, etc.) donde deben participar diversas especialidades.</t>
  </si>
  <si>
    <t>Los líderes internos o externos (terceros) de los estudios y análisis de riesgos son previamente evaluados y se garantiza su competencia técnica en la elaboración por primera vez o actualización de un análisis de riesgos a través de algún sistema de homologación/aprobación. Se asegura la independencia en la elaboración o facilitación de los análisis de riesgos en función de la complejidad de la instalación o proyecto</t>
  </si>
  <si>
    <t>El ciclo de gestión de riesgos (identificación, evaluación, administración) se encuentra plenamente implementado en la unidad/instalación con revisiones/revalidaciones de frecuencia definida y controles periódicos con el fin de detectar cambios en los niveles de riesgo.</t>
  </si>
  <si>
    <t>Todas las fases del ciclo de vida de los activos/facilidades y etapas de ingeniería (Conceptualización, Proyecto, Construcción, Puesta en marcha, Operación, Paradas, Abandono y/o Desmantelamiento) son analizadas sistemáticamente (se identifica y priorizan adecuadamente los riesgos) y consideradas en la gestión de riesgos con herramientas y procesos adecuados, estableciendo los estudios, la aplicación de técnicas, metodologías (incluyendo criterios de diseño inherentemente seguro) y el nivel de detalle requerido para la identificación de peligros y evaluación de riesgos, tales como MAHID, HAZID, HAZOP, LOPA, QRA, WHAT IF, FMEA, etc.</t>
  </si>
  <si>
    <t>Las áreas u organizaciones (operación, técnica, mantenimiento, integridad, entre otras) utilizan los estudios de riesgos para la toma de decisiones (incluyendo actividades de operación, pruebas, inspecciones, mantenimiento, construcción, diseños, nuevos proyectos y/o inversión). La organización utiliza los estudios de riesgos para determinar las actividades PIM (Pruebas, Inspecciones y Mantenimiento), considerando para ello aspectos de reducción de riesgo, desempeño, cumplimiento y sustentabilidad (ej. RBI, FMEA y RCM, entre otros) y la incorporación de otras herramientas, metodologías y/o sistemas aplicables. Los mismos son un documento dinámico y actualizado, con información concisa, práctica y disponible, de consulta para desarrollar controles sobre los otros elementos del sistema de gestión de SEGURIDAD DE PROCESOS.</t>
  </si>
  <si>
    <t>Las barreras o capas de protección (SCEs) son conocidas y se gestionan correctamente para asegurar su disponibilidad y confiabilidad, estando integradas al programa de integridad de activos en el sitio y considerando la gestión de Pruebas, Inspecciones y Mantenimientos (PIM), la reducción de riesgo, el desempeño, cumplimiento y sustentabilidad.</t>
  </si>
  <si>
    <t>Las operaciones o tareas críticas son analizadas en cuanto a los peligros durante su desarrollo y existe un proceso de priorización de las mismas basado en criterios debidamente establecidos en los análisis de riesgos.</t>
  </si>
  <si>
    <t>Las revisiones por terceros son sistemáticamente consideradas con el fin de incorporar mejoras en relación al control de eventos mayores, por ej. de socios, de organismos regulatorios, de seguros, ONGs, etc.</t>
  </si>
  <si>
    <t>Se cuenta con los informes de riesgo adecuados para un auditorio externo a la organización y círculos de interés.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</si>
</sst>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FF0000"/>
      <name val="Calibri"/>
      <family val="2"/>
      <scheme val="minor"/>
    </font>
    <font>
      <b/>
      <sz val="11"/>
      <color rgb="FF000000"/>
      <name val="Calibri"/>
      <family val="2"/>
      <scheme val="minor"/>
    </font>
    <font>
      <b/>
      <sz val="11"/>
      <color theme="0"/>
      <name val="Calibri"/>
      <family val="2"/>
      <scheme val="minor"/>
    </font>
    <font>
      <u/>
      <sz val="11"/>
      <color theme="10"/>
      <name val="Calibri"/>
      <family val="2"/>
      <scheme val="minor"/>
    </font>
    <font>
      <b/>
      <sz val="22"/>
      <color theme="3"/>
      <name val="Calibri"/>
      <family val="2"/>
      <scheme val="minor"/>
    </font>
    <font>
      <sz val="11"/>
      <color theme="0"/>
      <name val="Calibri"/>
      <family val="2"/>
      <scheme val="minor"/>
    </font>
    <font>
      <b/>
      <sz val="11"/>
      <name val="Calibri"/>
      <family val="2"/>
      <scheme val="minor"/>
    </font>
    <font>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3">
    <xf numFmtId="0" fontId="0" fillId="0" borderId="0"/>
    <xf numFmtId="0" fontId="6" fillId="0" borderId="0" applyNumberFormat="0" applyFill="0" applyBorder="0" applyAlignment="0" applyProtection="0"/>
    <xf numFmtId="9" fontId="10" fillId="0" borderId="0" applyFont="0" applyFill="0" applyBorder="0" applyAlignment="0" applyProtection="0"/>
  </cellStyleXfs>
  <cellXfs count="145">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0" fillId="0" borderId="1" xfId="0" applyBorder="1" applyAlignment="1">
      <alignment horizontal="center" vertical="center"/>
    </xf>
    <xf numFmtId="0" fontId="0" fillId="3" borderId="1" xfId="0" applyFill="1" applyBorder="1" applyAlignment="1">
      <alignment horizontal="center" vertical="center"/>
    </xf>
    <xf numFmtId="0" fontId="1" fillId="3" borderId="1" xfId="0" applyFont="1" applyFill="1" applyBorder="1" applyAlignment="1">
      <alignment horizontal="center" vertical="center"/>
    </xf>
    <xf numFmtId="0" fontId="0" fillId="0" borderId="2" xfId="0"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Alignment="1">
      <alignment horizontal="left" vertical="center"/>
    </xf>
    <xf numFmtId="0" fontId="0" fillId="4" borderId="0" xfId="0" applyFill="1" applyAlignment="1">
      <alignment horizontal="center" vertical="center"/>
    </xf>
    <xf numFmtId="0" fontId="1" fillId="4" borderId="0" xfId="0" applyFont="1" applyFill="1" applyAlignment="1">
      <alignment horizontal="left" vertical="center"/>
    </xf>
    <xf numFmtId="0" fontId="0" fillId="0" borderId="0" xfId="0" applyAlignment="1">
      <alignment horizontal="right" vertical="center"/>
    </xf>
    <xf numFmtId="0" fontId="1" fillId="0" borderId="1" xfId="0" applyFont="1" applyBorder="1" applyAlignment="1">
      <alignment horizontal="center"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0" borderId="1" xfId="0" applyFont="1" applyBorder="1" applyAlignment="1">
      <alignment horizontal="left" vertical="center" wrapText="1"/>
    </xf>
    <xf numFmtId="0" fontId="0" fillId="3" borderId="1" xfId="0" applyFill="1" applyBorder="1" applyAlignment="1">
      <alignment horizontal="left" vertical="center" wrapText="1"/>
    </xf>
    <xf numFmtId="0" fontId="3" fillId="0" borderId="0" xfId="0" applyFon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7" xfId="0" applyBorder="1" applyAlignment="1">
      <alignment horizontal="center" vertical="center"/>
    </xf>
    <xf numFmtId="0" fontId="0" fillId="0" borderId="0" xfId="0" quotePrefix="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5" borderId="1" xfId="0" applyFill="1" applyBorder="1" applyAlignment="1">
      <alignment horizontal="center" vertical="center"/>
    </xf>
    <xf numFmtId="0" fontId="1" fillId="5" borderId="1" xfId="0" applyFont="1" applyFill="1" applyBorder="1" applyAlignment="1">
      <alignment horizontal="center" vertical="center"/>
    </xf>
    <xf numFmtId="0" fontId="1" fillId="5" borderId="1" xfId="0" applyFont="1" applyFill="1" applyBorder="1" applyAlignment="1">
      <alignment horizontal="left" vertical="center"/>
    </xf>
    <xf numFmtId="0" fontId="4" fillId="5" borderId="1" xfId="0" applyFont="1" applyFill="1" applyBorder="1" applyAlignment="1">
      <alignment horizontal="left" vertical="center" wrapText="1"/>
    </xf>
    <xf numFmtId="0" fontId="0" fillId="0" borderId="11" xfId="0" applyBorder="1" applyAlignment="1">
      <alignment horizontal="center" vertical="center"/>
    </xf>
    <xf numFmtId="0" fontId="1" fillId="0" borderId="24" xfId="0" applyFont="1" applyBorder="1" applyAlignment="1">
      <alignment horizontal="center" vertical="center"/>
    </xf>
    <xf numFmtId="0" fontId="1" fillId="0" borderId="0" xfId="0" applyFont="1" applyAlignment="1">
      <alignment horizontal="left" vertical="center" wrapText="1"/>
    </xf>
    <xf numFmtId="0" fontId="1" fillId="4" borderId="21"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3" xfId="0" applyFont="1" applyFill="1" applyBorder="1" applyAlignment="1">
      <alignment horizontal="center" vertical="center"/>
    </xf>
    <xf numFmtId="0" fontId="1" fillId="0" borderId="0" xfId="0" applyFont="1" applyAlignment="1">
      <alignment horizontal="right"/>
    </xf>
    <xf numFmtId="0" fontId="1" fillId="0" borderId="0" xfId="0" applyFont="1"/>
    <xf numFmtId="0" fontId="1" fillId="0" borderId="0" xfId="0" applyFont="1" applyAlignment="1">
      <alignment horizontal="justify" vertical="center"/>
    </xf>
    <xf numFmtId="0" fontId="6" fillId="0" borderId="0" xfId="1" applyAlignment="1">
      <alignment horizontal="justify" vertical="center"/>
    </xf>
    <xf numFmtId="0" fontId="6" fillId="0" borderId="0" xfId="1" applyFill="1" applyAlignment="1">
      <alignment horizontal="right" vertical="center"/>
    </xf>
    <xf numFmtId="0" fontId="5" fillId="7" borderId="1" xfId="0" applyFont="1" applyFill="1" applyBorder="1" applyAlignment="1">
      <alignment horizontal="center" vertical="center"/>
    </xf>
    <xf numFmtId="0" fontId="3" fillId="0" borderId="0" xfId="0" applyFont="1" applyAlignment="1">
      <alignment horizontal="left" vertical="center"/>
    </xf>
    <xf numFmtId="0" fontId="1" fillId="3" borderId="14" xfId="0" applyFont="1" applyFill="1" applyBorder="1" applyAlignment="1">
      <alignment horizontal="center" vertical="center"/>
    </xf>
    <xf numFmtId="0" fontId="1" fillId="0" borderId="14" xfId="0" applyFont="1" applyBorder="1" applyAlignment="1">
      <alignment horizontal="center" vertical="center"/>
    </xf>
    <xf numFmtId="0" fontId="0" fillId="3" borderId="12" xfId="0" applyFill="1" applyBorder="1" applyAlignment="1">
      <alignment horizontal="center" vertical="center"/>
    </xf>
    <xf numFmtId="0" fontId="5" fillId="7" borderId="25" xfId="0" applyFont="1" applyFill="1" applyBorder="1" applyAlignment="1">
      <alignment horizontal="center" vertical="center"/>
    </xf>
    <xf numFmtId="0" fontId="0" fillId="0" borderId="1" xfId="0" applyBorder="1" applyAlignment="1">
      <alignment vertical="center" wrapText="1"/>
    </xf>
    <xf numFmtId="0" fontId="0" fillId="3" borderId="1" xfId="0" applyFill="1" applyBorder="1" applyAlignment="1">
      <alignment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0" fillId="6" borderId="1" xfId="0" applyFill="1" applyBorder="1"/>
    <xf numFmtId="0" fontId="1" fillId="4" borderId="21" xfId="0" applyFont="1" applyFill="1" applyBorder="1" applyAlignment="1">
      <alignment horizontal="center" vertical="center" wrapText="1"/>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8" borderId="22" xfId="0" applyFont="1" applyFill="1" applyBorder="1" applyAlignment="1">
      <alignment horizontal="center" vertical="center"/>
    </xf>
    <xf numFmtId="0" fontId="1" fillId="8" borderId="23" xfId="0" applyFont="1" applyFill="1" applyBorder="1" applyAlignment="1">
      <alignment horizontal="center" vertical="center"/>
    </xf>
    <xf numFmtId="0" fontId="1" fillId="8" borderId="21" xfId="0" applyFont="1" applyFill="1" applyBorder="1" applyAlignment="1">
      <alignment horizontal="center" vertical="center"/>
    </xf>
    <xf numFmtId="2" fontId="1"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0" fillId="0" borderId="0" xfId="0" applyAlignment="1">
      <alignment horizontal="left" vertical="center"/>
    </xf>
    <xf numFmtId="0" fontId="0" fillId="0" borderId="0" xfId="0" quotePrefix="1" applyAlignment="1">
      <alignment horizontal="left" vertical="center"/>
    </xf>
    <xf numFmtId="0" fontId="0" fillId="0" borderId="1" xfId="0" applyBorder="1" applyAlignment="1">
      <alignment horizontal="left" vertical="center"/>
    </xf>
    <xf numFmtId="0" fontId="0" fillId="0" borderId="14" xfId="0" applyBorder="1" applyAlignment="1">
      <alignment horizontal="left" vertical="center"/>
    </xf>
    <xf numFmtId="0" fontId="0" fillId="0" borderId="1" xfId="0" quotePrefix="1" applyBorder="1" applyAlignment="1">
      <alignment horizontal="center" vertical="center"/>
    </xf>
    <xf numFmtId="0" fontId="0" fillId="0" borderId="1" xfId="0" applyBorder="1" applyAlignment="1">
      <alignment vertical="center"/>
    </xf>
    <xf numFmtId="0" fontId="0" fillId="0" borderId="1" xfId="0" quotePrefix="1" applyBorder="1" applyAlignment="1">
      <alignment vertical="center"/>
    </xf>
    <xf numFmtId="0" fontId="1" fillId="9" borderId="1" xfId="0" applyFont="1" applyFill="1" applyBorder="1" applyAlignment="1">
      <alignment horizontal="center" vertical="center"/>
    </xf>
    <xf numFmtId="0" fontId="0" fillId="9" borderId="6" xfId="0" applyFill="1" applyBorder="1" applyAlignment="1">
      <alignment horizontal="center" vertical="center"/>
    </xf>
    <xf numFmtId="0" fontId="0" fillId="9" borderId="2" xfId="0" applyFill="1" applyBorder="1" applyAlignment="1">
      <alignment horizontal="center" vertical="center"/>
    </xf>
    <xf numFmtId="0" fontId="0" fillId="9" borderId="1" xfId="0" applyFill="1" applyBorder="1" applyAlignment="1">
      <alignment horizontal="center" vertical="center"/>
    </xf>
    <xf numFmtId="0" fontId="0" fillId="9" borderId="7" xfId="0" applyFill="1" applyBorder="1" applyAlignment="1">
      <alignment horizontal="center" vertical="center"/>
    </xf>
    <xf numFmtId="0" fontId="0" fillId="9" borderId="19" xfId="0" applyFill="1" applyBorder="1" applyAlignment="1">
      <alignment horizontal="center" vertical="center"/>
    </xf>
    <xf numFmtId="0" fontId="0" fillId="9" borderId="12" xfId="0" applyFill="1" applyBorder="1" applyAlignment="1">
      <alignment horizontal="center" vertical="center"/>
    </xf>
    <xf numFmtId="0" fontId="1" fillId="3" borderId="4" xfId="0" applyFont="1" applyFill="1" applyBorder="1" applyAlignment="1">
      <alignment horizontal="center" vertical="center"/>
    </xf>
    <xf numFmtId="0" fontId="1" fillId="3" borderId="9" xfId="0" applyFont="1" applyFill="1" applyBorder="1" applyAlignment="1">
      <alignment horizontal="center" vertical="center"/>
    </xf>
    <xf numFmtId="0" fontId="1" fillId="0" borderId="30" xfId="0" applyFont="1" applyBorder="1" applyAlignment="1">
      <alignment horizontal="center" vertical="center"/>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1" fillId="0" borderId="16" xfId="0" applyFont="1" applyBorder="1" applyAlignment="1">
      <alignment horizontal="center" vertical="center" wrapText="1"/>
    </xf>
    <xf numFmtId="2" fontId="0" fillId="0" borderId="3" xfId="0" applyNumberFormat="1" applyBorder="1" applyAlignment="1">
      <alignment horizontal="center" vertical="center"/>
    </xf>
    <xf numFmtId="2" fontId="0" fillId="0" borderId="4" xfId="0" applyNumberFormat="1" applyBorder="1" applyAlignment="1">
      <alignment horizontal="center" vertical="center"/>
    </xf>
    <xf numFmtId="2" fontId="0" fillId="0" borderId="5" xfId="0" applyNumberFormat="1" applyBorder="1" applyAlignment="1">
      <alignment horizontal="center" vertical="center"/>
    </xf>
    <xf numFmtId="2" fontId="0" fillId="0" borderId="11" xfId="0" applyNumberFormat="1" applyBorder="1" applyAlignment="1">
      <alignment horizontal="center" vertical="center"/>
    </xf>
    <xf numFmtId="2" fontId="0" fillId="0" borderId="33" xfId="0" applyNumberFormat="1" applyBorder="1" applyAlignment="1">
      <alignment horizontal="center" vertical="center"/>
    </xf>
    <xf numFmtId="0" fontId="1" fillId="0" borderId="17" xfId="0" applyFont="1" applyBorder="1" applyAlignment="1">
      <alignment horizontal="center" vertical="center" wrapText="1"/>
    </xf>
    <xf numFmtId="2" fontId="0" fillId="0" borderId="8" xfId="0" applyNumberFormat="1" applyBorder="1" applyAlignment="1">
      <alignment horizontal="center" vertical="center"/>
    </xf>
    <xf numFmtId="2" fontId="0" fillId="0" borderId="18" xfId="0" applyNumberFormat="1" applyBorder="1" applyAlignment="1">
      <alignment horizontal="center" vertical="center"/>
    </xf>
    <xf numFmtId="2" fontId="0" fillId="0" borderId="9" xfId="0" applyNumberFormat="1" applyBorder="1" applyAlignment="1">
      <alignment horizontal="center" vertical="center"/>
    </xf>
    <xf numFmtId="2" fontId="0" fillId="0" borderId="10" xfId="0" applyNumberFormat="1" applyBorder="1" applyAlignment="1">
      <alignment horizontal="center" vertical="center"/>
    </xf>
    <xf numFmtId="2" fontId="0" fillId="0" borderId="13" xfId="0" applyNumberFormat="1" applyBorder="1" applyAlignment="1">
      <alignment horizontal="center" vertical="center"/>
    </xf>
    <xf numFmtId="2" fontId="0" fillId="0" borderId="34" xfId="0" applyNumberFormat="1" applyBorder="1" applyAlignment="1">
      <alignment horizontal="center" vertical="center"/>
    </xf>
    <xf numFmtId="0" fontId="1" fillId="3" borderId="5"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3" xfId="0" applyFont="1" applyFill="1" applyBorder="1" applyAlignment="1">
      <alignment horizontal="center" vertical="center"/>
    </xf>
    <xf numFmtId="0" fontId="0" fillId="0" borderId="0" xfId="0" applyAlignment="1">
      <alignment vertical="center"/>
    </xf>
    <xf numFmtId="0" fontId="0" fillId="0" borderId="0" xfId="0" quotePrefix="1" applyAlignment="1">
      <alignment vertical="center"/>
    </xf>
    <xf numFmtId="0" fontId="0" fillId="0" borderId="26" xfId="0" applyBorder="1" applyAlignment="1">
      <alignment horizontal="center" vertical="center"/>
    </xf>
    <xf numFmtId="2" fontId="1" fillId="0" borderId="4" xfId="0" applyNumberFormat="1" applyFont="1" applyBorder="1" applyAlignment="1">
      <alignment horizontal="center" vertical="center"/>
    </xf>
    <xf numFmtId="2" fontId="1" fillId="0" borderId="5" xfId="0" applyNumberFormat="1" applyFont="1" applyBorder="1" applyAlignment="1">
      <alignment horizontal="center" vertical="center"/>
    </xf>
    <xf numFmtId="2" fontId="1" fillId="0" borderId="9" xfId="0" applyNumberFormat="1" applyFont="1" applyBorder="1" applyAlignment="1">
      <alignment horizontal="center" vertical="center"/>
    </xf>
    <xf numFmtId="2" fontId="1" fillId="0" borderId="10" xfId="0" applyNumberFormat="1" applyFont="1" applyBorder="1" applyAlignment="1">
      <alignment horizontal="center" vertical="center"/>
    </xf>
    <xf numFmtId="0" fontId="1" fillId="9" borderId="14" xfId="0" applyFont="1" applyFill="1" applyBorder="1" applyAlignment="1">
      <alignment horizontal="center" vertical="center"/>
    </xf>
    <xf numFmtId="0" fontId="8" fillId="0" borderId="0" xfId="0" applyFont="1"/>
    <xf numFmtId="0" fontId="5" fillId="7" borderId="1" xfId="0" applyFont="1" applyFill="1" applyBorder="1" applyAlignment="1">
      <alignment horizontal="center" vertical="center" wrapText="1"/>
    </xf>
    <xf numFmtId="0" fontId="9" fillId="0" borderId="1" xfId="0" applyFont="1" applyBorder="1" applyAlignment="1">
      <alignment horizontal="center" vertical="center"/>
    </xf>
    <xf numFmtId="9" fontId="1" fillId="0" borderId="4" xfId="2" applyFont="1" applyBorder="1" applyAlignment="1">
      <alignment horizontal="center" vertical="center"/>
    </xf>
    <xf numFmtId="9" fontId="1" fillId="0" borderId="5" xfId="2" applyFont="1" applyBorder="1" applyAlignment="1">
      <alignment horizontal="center" vertical="center"/>
    </xf>
    <xf numFmtId="9" fontId="1" fillId="0" borderId="9" xfId="2" applyFont="1" applyBorder="1" applyAlignment="1">
      <alignment horizontal="center" vertical="center"/>
    </xf>
    <xf numFmtId="9" fontId="1" fillId="0" borderId="10" xfId="2" applyFont="1" applyBorder="1" applyAlignment="1">
      <alignment horizontal="center" vertical="center"/>
    </xf>
    <xf numFmtId="9" fontId="0" fillId="0" borderId="3" xfId="2" applyFont="1" applyBorder="1" applyAlignment="1">
      <alignment horizontal="center" vertical="center"/>
    </xf>
    <xf numFmtId="9" fontId="0" fillId="0" borderId="4" xfId="2" applyFont="1" applyBorder="1" applyAlignment="1">
      <alignment horizontal="center" vertical="center"/>
    </xf>
    <xf numFmtId="9" fontId="0" fillId="0" borderId="5" xfId="2" applyFont="1" applyBorder="1" applyAlignment="1">
      <alignment horizontal="center" vertical="center"/>
    </xf>
    <xf numFmtId="9" fontId="0" fillId="0" borderId="11" xfId="2" applyFont="1" applyBorder="1" applyAlignment="1">
      <alignment horizontal="center" vertical="center"/>
    </xf>
    <xf numFmtId="9" fontId="0" fillId="0" borderId="33" xfId="2" applyFont="1" applyBorder="1" applyAlignment="1">
      <alignment horizontal="center" vertical="center"/>
    </xf>
    <xf numFmtId="9" fontId="0" fillId="0" borderId="8" xfId="2" applyFont="1" applyBorder="1" applyAlignment="1">
      <alignment horizontal="center" vertical="center"/>
    </xf>
    <xf numFmtId="9" fontId="0" fillId="0" borderId="18" xfId="2" applyFont="1" applyBorder="1" applyAlignment="1">
      <alignment horizontal="center" vertical="center"/>
    </xf>
    <xf numFmtId="9" fontId="0" fillId="0" borderId="9" xfId="2" applyFont="1" applyBorder="1" applyAlignment="1">
      <alignment horizontal="center" vertical="center"/>
    </xf>
    <xf numFmtId="9" fontId="0" fillId="0" borderId="10" xfId="2" applyFont="1" applyBorder="1" applyAlignment="1">
      <alignment horizontal="center" vertical="center"/>
    </xf>
    <xf numFmtId="9" fontId="0" fillId="0" borderId="13" xfId="2" applyFont="1" applyBorder="1" applyAlignment="1">
      <alignment horizontal="center" vertical="center"/>
    </xf>
    <xf numFmtId="9" fontId="0" fillId="0" borderId="34" xfId="2" applyFont="1" applyBorder="1" applyAlignment="1">
      <alignment horizontal="center" vertical="center"/>
    </xf>
    <xf numFmtId="0" fontId="1" fillId="4" borderId="21"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28" xfId="0" applyFont="1" applyFill="1" applyBorder="1" applyAlignment="1">
      <alignment horizontal="center" vertical="center"/>
    </xf>
    <xf numFmtId="0" fontId="1" fillId="4" borderId="29"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horizontal="left" vertical="center"/>
    </xf>
  </cellXfs>
  <cellStyles count="3">
    <cellStyle name="Hipervínculo" xfId="1" builtinId="8"/>
    <cellStyle name="Normal" xfId="0" builtinId="0"/>
    <cellStyle name="Porcentaje" xfId="2" builtinId="5"/>
  </cellStyles>
  <dxfs count="215">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00B050"/>
        </patternFill>
      </fill>
    </dxf>
    <dxf>
      <fill>
        <patternFill>
          <bgColor rgb="FF92D050"/>
        </patternFill>
      </fill>
    </dxf>
    <dxf>
      <fill>
        <patternFill>
          <bgColor rgb="FFFFC000"/>
        </patternFill>
      </fill>
    </dxf>
    <dxf>
      <fill>
        <patternFill>
          <bgColor rgb="FFFF0000"/>
        </patternFill>
      </fill>
    </dxf>
    <dxf>
      <fill>
        <patternFill patternType="mediumGray"/>
      </fill>
    </dxf>
    <dxf>
      <fill>
        <patternFill>
          <bgColor rgb="FF00B05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rgb="FF92D050"/>
        </patternFill>
      </fill>
    </dxf>
    <dxf>
      <fill>
        <patternFill>
          <bgColor rgb="FFFFC000"/>
        </patternFill>
      </fill>
    </dxf>
    <dxf>
      <fill>
        <patternFill>
          <bgColor rgb="FFFF000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hartsheet" Target="chartsheets/sheet1.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hartsheet" Target="chartsheets/sheet8.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hartsheet" Target="chartsheets/sheet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hartsheet" Target="chartsheets/sheet7.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hartsheet" Target="chartsheets/sheet3.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hartsheet" Target="chartsheets/sheet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hartsheet" Target="chartsheets/sheet2.xml"/><Relationship Id="rId30" Type="http://schemas.openxmlformats.org/officeDocument/2006/relationships/chartsheet" Target="chartsheets/sheet5.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Evaluación</a:t>
            </a:r>
            <a:r>
              <a:rPr lang="en-US" baseline="0"/>
              <a:t> Esencial (</a:t>
            </a:r>
            <a:r>
              <a:rPr lang="en-US"/>
              <a:t>Elementos</a:t>
            </a:r>
            <a:r>
              <a:rPr lang="en-US" baseline="0"/>
              <a:t> Críticos / Ítems Clave)</a:t>
            </a:r>
            <a:endParaRPr lang="en-US"/>
          </a:p>
        </c:rich>
      </c:tx>
      <c:overlay val="0"/>
    </c:title>
    <c:autoTitleDeleted val="0"/>
    <c:plotArea>
      <c:layout/>
      <c:barChart>
        <c:barDir val="col"/>
        <c:grouping val="clustered"/>
        <c:varyColors val="0"/>
        <c:ser>
          <c:idx val="0"/>
          <c:order val="0"/>
          <c:tx>
            <c:v>Evaluación Esencial</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(Listas!$C$3,Listas!$C$8,Listas!$C$11,Listas!$C$14,Listas!$C$15,Listas!$C$19)</c:f>
              <c:strCache>
                <c:ptCount val="6"/>
                <c:pt idx="0">
                  <c:v>I-B. Cumplimiento de Estándares</c:v>
                </c:pt>
                <c:pt idx="1">
                  <c:v>II-G. Identificación de Peligros y Análisis de Riesgos</c:v>
                </c:pt>
                <c:pt idx="2">
                  <c:v>III-J. Integridad y Confiabilidad de los Activos</c:v>
                </c:pt>
                <c:pt idx="3">
                  <c:v>III-M. Manejo del Cambio</c:v>
                </c:pt>
                <c:pt idx="4">
                  <c:v>III-N. Preparación de la Operación</c:v>
                </c:pt>
                <c:pt idx="5">
                  <c:v>IV-R. Investigación de Incidentes</c:v>
                </c:pt>
              </c:strCache>
            </c:strRef>
          </c:cat>
          <c:val>
            <c:numRef>
              <c:f>('Resultados %'!$C$10,'Resultados %'!$H$10,'Resultados %'!$K$10,'Resultados %'!$N$10,'Resultados %'!$O$10,'Resultados %'!$S$10)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1C5A-4103-9CEA-FFE32149CC87}"/>
            </c:ext>
          </c:extLst>
        </c:ser>
        <c:dLbls>
          <c:showLegendKey val="0"/>
          <c:showVal val="0"/>
          <c:showCatName val="0"/>
          <c:showSerName val="0"/>
          <c:showPercent val="0"/>
          <c:showBubbleSize val="0"/>
        </c:dLbls>
        <c:gapWidth val="150"/>
        <c:axId val="976899168"/>
        <c:axId val="976899952"/>
      </c:barChart>
      <c:catAx>
        <c:axId val="976899168"/>
        <c:scaling>
          <c:orientation val="minMax"/>
        </c:scaling>
        <c:delete val="0"/>
        <c:axPos val="b"/>
        <c:numFmt formatCode="General" sourceLinked="0"/>
        <c:majorTickMark val="out"/>
        <c:minorTickMark val="none"/>
        <c:tickLblPos val="nextTo"/>
        <c:txPr>
          <a:bodyPr/>
          <a:lstStyle/>
          <a:p>
            <a:pPr>
              <a:defRPr b="1"/>
            </a:pPr>
            <a:endParaRPr lang="es-UY"/>
          </a:p>
        </c:txPr>
        <c:crossAx val="976899952"/>
        <c:crosses val="autoZero"/>
        <c:auto val="1"/>
        <c:lblAlgn val="ctr"/>
        <c:lblOffset val="100"/>
        <c:noMultiLvlLbl val="0"/>
      </c:catAx>
      <c:valAx>
        <c:axId val="976899952"/>
        <c:scaling>
          <c:orientation val="minMax"/>
        </c:scaling>
        <c:delete val="0"/>
        <c:axPos val="l"/>
        <c:majorGridlines/>
        <c:numFmt formatCode="0%" sourceLinked="1"/>
        <c:majorTickMark val="out"/>
        <c:minorTickMark val="none"/>
        <c:tickLblPos val="nextTo"/>
        <c:txPr>
          <a:bodyPr/>
          <a:lstStyle/>
          <a:p>
            <a:pPr>
              <a:defRPr b="1"/>
            </a:pPr>
            <a:endParaRPr lang="es-UY"/>
          </a:p>
        </c:txPr>
        <c:crossAx val="976899168"/>
        <c:crosses val="autoZero"/>
        <c:crossBetween val="between"/>
      </c:valAx>
    </c:plotArea>
    <c:plotVisOnly val="1"/>
    <c:dispBlanksAs val="gap"/>
    <c:showDLblsOverMax val="0"/>
  </c:char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a:t>Evaluación Focalizada (Elementos Críticos / Todos los ítems)</a:t>
            </a:r>
          </a:p>
        </c:rich>
      </c:tx>
      <c:overlay val="0"/>
    </c:title>
    <c:autoTitleDeleted val="0"/>
    <c:plotArea>
      <c:layout/>
      <c:barChart>
        <c:barDir val="col"/>
        <c:grouping val="clustered"/>
        <c:varyColors val="0"/>
        <c:ser>
          <c:idx val="0"/>
          <c:order val="0"/>
          <c:tx>
            <c:strRef>
              <c:f>Resultados!$A$9</c:f>
              <c:strCache>
                <c:ptCount val="1"/>
                <c:pt idx="0">
                  <c:v>Promedio Elemento</c:v>
                </c:pt>
              </c:strCache>
            </c:strRef>
          </c:tx>
          <c:invertIfNegative val="0"/>
          <c:dLbls>
            <c:spPr>
              <a:noFill/>
              <a:ln>
                <a:noFill/>
              </a:ln>
              <a:effectLst/>
            </c:spPr>
            <c:txPr>
              <a:bodyPr/>
              <a:lstStyle/>
              <a:p>
                <a:pPr>
                  <a:defRPr b="1"/>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(Listas!$C$3,Listas!$C$8,Listas!$C$11,Listas!$C$14,Listas!$C$15,Listas!$C$19)</c:f>
              <c:strCache>
                <c:ptCount val="6"/>
                <c:pt idx="0">
                  <c:v>I-B. Cumplimiento de Estándares</c:v>
                </c:pt>
                <c:pt idx="1">
                  <c:v>II-G. Identificación de Peligros y Análisis de Riesgos</c:v>
                </c:pt>
                <c:pt idx="2">
                  <c:v>III-J. Integridad y Confiabilidad de los Activos</c:v>
                </c:pt>
                <c:pt idx="3">
                  <c:v>III-M. Manejo del Cambio</c:v>
                </c:pt>
                <c:pt idx="4">
                  <c:v>III-N. Preparación de la Operación</c:v>
                </c:pt>
                <c:pt idx="5">
                  <c:v>IV-R. Investigación de Incidentes</c:v>
                </c:pt>
              </c:strCache>
            </c:strRef>
          </c:cat>
          <c:val>
            <c:numRef>
              <c:f>('Resultados %'!$C$9,'Resultados %'!$H$9,'Resultados %'!$K$9,'Resultados %'!$N$9,'Resultados %'!$O$9,'Resultados %'!$S$9)</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0C4E-44D3-A0CD-4F5290D1D0D1}"/>
            </c:ext>
          </c:extLst>
        </c:ser>
        <c:ser>
          <c:idx val="1"/>
          <c:order val="1"/>
          <c:tx>
            <c:strRef>
              <c:f>Resultados!$A$10</c:f>
              <c:strCache>
                <c:ptCount val="1"/>
                <c:pt idx="0">
                  <c:v>Promedio Ítems Clave</c:v>
                </c:pt>
              </c:strCache>
            </c:strRef>
          </c:tx>
          <c:invertIfNegative val="0"/>
          <c:dLbls>
            <c:spPr>
              <a:noFill/>
              <a:ln>
                <a:noFill/>
              </a:ln>
              <a:effectLst/>
            </c:spPr>
            <c:txPr>
              <a:bodyPr/>
              <a:lstStyle/>
              <a:p>
                <a:pPr>
                  <a:defRPr b="1"/>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(Listas!$C$3,Listas!$C$8,Listas!$C$11,Listas!$C$14,Listas!$C$15,Listas!$C$19)</c:f>
              <c:strCache>
                <c:ptCount val="6"/>
                <c:pt idx="0">
                  <c:v>I-B. Cumplimiento de Estándares</c:v>
                </c:pt>
                <c:pt idx="1">
                  <c:v>II-G. Identificación de Peligros y Análisis de Riesgos</c:v>
                </c:pt>
                <c:pt idx="2">
                  <c:v>III-J. Integridad y Confiabilidad de los Activos</c:v>
                </c:pt>
                <c:pt idx="3">
                  <c:v>III-M. Manejo del Cambio</c:v>
                </c:pt>
                <c:pt idx="4">
                  <c:v>III-N. Preparación de la Operación</c:v>
                </c:pt>
                <c:pt idx="5">
                  <c:v>IV-R. Investigación de Incidentes</c:v>
                </c:pt>
              </c:strCache>
            </c:strRef>
          </c:cat>
          <c:val>
            <c:numRef>
              <c:f>('Resultados %'!$C$10,'Resultados %'!$H$10,'Resultados %'!$K$10,'Resultados %'!$N$10,'Resultados %'!$O$10,'Resultados %'!$S$10)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0C4E-44D3-A0CD-4F5290D1D0D1}"/>
            </c:ext>
          </c:extLst>
        </c:ser>
        <c:dLbls>
          <c:showLegendKey val="0"/>
          <c:showVal val="0"/>
          <c:showCatName val="0"/>
          <c:showSerName val="0"/>
          <c:showPercent val="0"/>
          <c:showBubbleSize val="0"/>
        </c:dLbls>
        <c:gapWidth val="150"/>
        <c:axId val="972386896"/>
        <c:axId val="972387288"/>
      </c:barChart>
      <c:catAx>
        <c:axId val="972386896"/>
        <c:scaling>
          <c:orientation val="minMax"/>
        </c:scaling>
        <c:delete val="0"/>
        <c:axPos val="b"/>
        <c:numFmt formatCode="General" sourceLinked="0"/>
        <c:majorTickMark val="out"/>
        <c:minorTickMark val="none"/>
        <c:tickLblPos val="nextTo"/>
        <c:txPr>
          <a:bodyPr/>
          <a:lstStyle/>
          <a:p>
            <a:pPr>
              <a:defRPr b="1"/>
            </a:pPr>
            <a:endParaRPr lang="es-UY"/>
          </a:p>
        </c:txPr>
        <c:crossAx val="972387288"/>
        <c:crosses val="autoZero"/>
        <c:auto val="1"/>
        <c:lblAlgn val="ctr"/>
        <c:lblOffset val="100"/>
        <c:noMultiLvlLbl val="0"/>
      </c:catAx>
      <c:valAx>
        <c:axId val="972387288"/>
        <c:scaling>
          <c:orientation val="minMax"/>
        </c:scaling>
        <c:delete val="0"/>
        <c:axPos val="l"/>
        <c:majorGridlines/>
        <c:numFmt formatCode="0%" sourceLinked="1"/>
        <c:majorTickMark val="out"/>
        <c:minorTickMark val="none"/>
        <c:tickLblPos val="nextTo"/>
        <c:txPr>
          <a:bodyPr/>
          <a:lstStyle/>
          <a:p>
            <a:pPr>
              <a:defRPr b="1"/>
            </a:pPr>
            <a:endParaRPr lang="es-UY"/>
          </a:p>
        </c:txPr>
        <c:crossAx val="972386896"/>
        <c:crosses val="autoZero"/>
        <c:crossBetween val="between"/>
      </c:valAx>
    </c:plotArea>
    <c:legend>
      <c:legendPos val="t"/>
      <c:overlay val="0"/>
      <c:txPr>
        <a:bodyPr/>
        <a:lstStyle/>
        <a:p>
          <a:pPr>
            <a:defRPr b="1"/>
          </a:pPr>
          <a:endParaRPr lang="es-UY"/>
        </a:p>
      </c:txPr>
    </c:legend>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Promedio por Pilar del Sistema de Gestión</a:t>
            </a:r>
          </a:p>
        </c:rich>
      </c:tx>
      <c:overlay val="0"/>
    </c:title>
    <c:autoTitleDeleted val="0"/>
    <c:plotArea>
      <c:layout/>
      <c:barChart>
        <c:barDir val="col"/>
        <c:grouping val="clustered"/>
        <c:varyColors val="0"/>
        <c:ser>
          <c:idx val="0"/>
          <c:order val="0"/>
          <c:tx>
            <c:strRef>
              <c:f>'Resultados %'!$A$3</c:f>
              <c:strCache>
                <c:ptCount val="1"/>
                <c:pt idx="0">
                  <c:v>Promedio Total</c:v>
                </c:pt>
              </c:strCache>
            </c:strRef>
          </c:tx>
          <c:invertIfNegative val="0"/>
          <c:dLbls>
            <c:spPr>
              <a:noFill/>
              <a:ln>
                <a:noFill/>
              </a:ln>
              <a:effectLst/>
            </c:spPr>
            <c:txPr>
              <a:bodyPr/>
              <a:lstStyle/>
              <a:p>
                <a:pPr>
                  <a:defRPr b="1"/>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Listas!$B$2:$B$6</c:f>
              <c:strCache>
                <c:ptCount val="5"/>
                <c:pt idx="0">
                  <c:v>Pilar I – Liderazgo y Cultura</c:v>
                </c:pt>
                <c:pt idx="1">
                  <c:v>Pilar II – Identificación y Análisis de Riesgos</c:v>
                </c:pt>
                <c:pt idx="2">
                  <c:v>Pilar III – Gestión de Riesgos</c:v>
                </c:pt>
                <c:pt idx="3">
                  <c:v>Pilar IV – Evaluación y Mejora Continua</c:v>
                </c:pt>
                <c:pt idx="4">
                  <c:v>Promedio Global</c:v>
                </c:pt>
              </c:strCache>
            </c:strRef>
          </c:cat>
          <c:val>
            <c:numRef>
              <c:f>'Resultados %'!$B$3:$F$3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5B9B-448B-8EC2-9A2372D81AB5}"/>
            </c:ext>
          </c:extLst>
        </c:ser>
        <c:ser>
          <c:idx val="1"/>
          <c:order val="1"/>
          <c:tx>
            <c:strRef>
              <c:f>'Resultados %'!$A$4</c:f>
              <c:strCache>
                <c:ptCount val="1"/>
                <c:pt idx="0">
                  <c:v>Promedio ítems clave</c:v>
                </c:pt>
              </c:strCache>
            </c:strRef>
          </c:tx>
          <c:invertIfNegative val="0"/>
          <c:dLbls>
            <c:spPr>
              <a:noFill/>
              <a:ln>
                <a:noFill/>
              </a:ln>
              <a:effectLst/>
            </c:spPr>
            <c:txPr>
              <a:bodyPr/>
              <a:lstStyle/>
              <a:p>
                <a:pPr>
                  <a:defRPr b="1"/>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Listas!$B$2:$B$6</c:f>
              <c:strCache>
                <c:ptCount val="5"/>
                <c:pt idx="0">
                  <c:v>Pilar I – Liderazgo y Cultura</c:v>
                </c:pt>
                <c:pt idx="1">
                  <c:v>Pilar II – Identificación y Análisis de Riesgos</c:v>
                </c:pt>
                <c:pt idx="2">
                  <c:v>Pilar III – Gestión de Riesgos</c:v>
                </c:pt>
                <c:pt idx="3">
                  <c:v>Pilar IV – Evaluación y Mejora Continua</c:v>
                </c:pt>
                <c:pt idx="4">
                  <c:v>Promedio Global</c:v>
                </c:pt>
              </c:strCache>
            </c:strRef>
          </c:cat>
          <c:val>
            <c:numRef>
              <c:f>'Resultados %'!$B$4:$F$4</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5B9B-448B-8EC2-9A2372D81AB5}"/>
            </c:ext>
          </c:extLst>
        </c:ser>
        <c:dLbls>
          <c:showLegendKey val="0"/>
          <c:showVal val="0"/>
          <c:showCatName val="0"/>
          <c:showSerName val="0"/>
          <c:showPercent val="0"/>
          <c:showBubbleSize val="0"/>
        </c:dLbls>
        <c:gapWidth val="150"/>
        <c:axId val="972388072"/>
        <c:axId val="976910976"/>
      </c:barChart>
      <c:catAx>
        <c:axId val="972388072"/>
        <c:scaling>
          <c:orientation val="minMax"/>
        </c:scaling>
        <c:delete val="0"/>
        <c:axPos val="b"/>
        <c:numFmt formatCode="General" sourceLinked="0"/>
        <c:majorTickMark val="out"/>
        <c:minorTickMark val="none"/>
        <c:tickLblPos val="nextTo"/>
        <c:txPr>
          <a:bodyPr/>
          <a:lstStyle/>
          <a:p>
            <a:pPr>
              <a:defRPr b="1"/>
            </a:pPr>
            <a:endParaRPr lang="es-UY"/>
          </a:p>
        </c:txPr>
        <c:crossAx val="976910976"/>
        <c:crosses val="autoZero"/>
        <c:auto val="1"/>
        <c:lblAlgn val="ctr"/>
        <c:lblOffset val="100"/>
        <c:noMultiLvlLbl val="0"/>
      </c:catAx>
      <c:valAx>
        <c:axId val="976910976"/>
        <c:scaling>
          <c:orientation val="minMax"/>
        </c:scaling>
        <c:delete val="0"/>
        <c:axPos val="l"/>
        <c:majorGridlines/>
        <c:numFmt formatCode="0%" sourceLinked="1"/>
        <c:majorTickMark val="out"/>
        <c:minorTickMark val="none"/>
        <c:tickLblPos val="nextTo"/>
        <c:txPr>
          <a:bodyPr/>
          <a:lstStyle/>
          <a:p>
            <a:pPr>
              <a:defRPr b="1"/>
            </a:pPr>
            <a:endParaRPr lang="es-UY"/>
          </a:p>
        </c:txPr>
        <c:crossAx val="972388072"/>
        <c:crosses val="autoZero"/>
        <c:crossBetween val="between"/>
      </c:valAx>
    </c:plotArea>
    <c:legend>
      <c:legendPos val="t"/>
      <c:overlay val="0"/>
      <c:txPr>
        <a:bodyPr/>
        <a:lstStyle/>
        <a:p>
          <a:pPr>
            <a:defRPr b="1"/>
          </a:pPr>
          <a:endParaRPr lang="es-UY"/>
        </a:p>
      </c:txPr>
    </c:legend>
    <c:plotVisOnly val="1"/>
    <c:dispBlanksAs val="gap"/>
    <c:showDLblsOverMax val="0"/>
  </c:char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'Resultados %'!$A$9</c:f>
              <c:strCache>
                <c:ptCount val="1"/>
                <c:pt idx="0">
                  <c:v>Promedio Elemento</c:v>
                </c:pt>
              </c:strCache>
            </c:strRef>
          </c:tx>
          <c:invertIfNegative val="0"/>
          <c:dLbls>
            <c:spPr>
              <a:noFill/>
              <a:ln>
                <a:noFill/>
              </a:ln>
              <a:effectLst/>
            </c:spPr>
            <c:txPr>
              <a:bodyPr/>
              <a:lstStyle/>
              <a:p>
                <a:pPr>
                  <a:defRPr sz="800" b="1">
                    <a:solidFill>
                      <a:schemeClr val="tx2"/>
                    </a:solidFill>
                  </a:defRPr>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Listas!$C$2:$C$22</c:f>
              <c:strCache>
                <c:ptCount val="21"/>
                <c:pt idx="0">
                  <c:v>I-A. Cultura en Seguridad de Procesos</c:v>
                </c:pt>
                <c:pt idx="1">
                  <c:v>I-B. Cumplimiento de Estándares</c:v>
                </c:pt>
                <c:pt idx="2">
                  <c:v>I-C. Competencias en Seguridad de Procesos</c:v>
                </c:pt>
                <c:pt idx="3">
                  <c:v>I-D. Involucramiento de los Trabajadores</c:v>
                </c:pt>
                <c:pt idx="4">
                  <c:v>I-E. Involucramiento de las Partes Interesadas</c:v>
                </c:pt>
                <c:pt idx="5">
                  <c:v>II-F. Gestión de la Información y Documentación del Proceso</c:v>
                </c:pt>
                <c:pt idx="6">
                  <c:v>II-G. Identificación de Peligros y Análisis de Riesgos</c:v>
                </c:pt>
                <c:pt idx="7">
                  <c:v>III-H. Procedimientos de Operación</c:v>
                </c:pt>
                <c:pt idx="8">
                  <c:v>III-I. Prácticas de Trabajo Seguro</c:v>
                </c:pt>
                <c:pt idx="9">
                  <c:v>III-J. Integridad y Confiabilidad de los Activos</c:v>
                </c:pt>
                <c:pt idx="10">
                  <c:v>III-K. Gestión de Contratistas</c:v>
                </c:pt>
                <c:pt idx="11">
                  <c:v>III-L. Entrenamiento y Aseguramiento del Desempeño</c:v>
                </c:pt>
                <c:pt idx="12">
                  <c:v>III-M. Manejo del Cambio</c:v>
                </c:pt>
                <c:pt idx="13">
                  <c:v>III-N. Preparación de la Operación</c:v>
                </c:pt>
                <c:pt idx="14">
                  <c:v>III-O. Disciplina Operacional</c:v>
                </c:pt>
                <c:pt idx="15">
                  <c:v>III-P. Gestión de Emergencias</c:v>
                </c:pt>
                <c:pt idx="16">
                  <c:v>III-Q.Ingeniería, Adquisiciones, Construcción y Entrega de Instalaciones</c:v>
                </c:pt>
                <c:pt idx="17">
                  <c:v>IV-R. Investigación de Incidentes</c:v>
                </c:pt>
                <c:pt idx="18">
                  <c:v>IV-S. Medición e Indicadores de Gestión</c:v>
                </c:pt>
                <c:pt idx="19">
                  <c:v>IV-T. Auditorías</c:v>
                </c:pt>
                <c:pt idx="20">
                  <c:v>IV-U. Revisión Gerencial y Mejora Continua</c:v>
                </c:pt>
              </c:strCache>
            </c:strRef>
          </c:cat>
          <c:val>
            <c:numRef>
              <c:f>'Resultados %'!$B$9:$V$9</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0-88BA-4A59-95C1-D215734CBD84}"/>
            </c:ext>
          </c:extLst>
        </c:ser>
        <c:ser>
          <c:idx val="1"/>
          <c:order val="1"/>
          <c:tx>
            <c:strRef>
              <c:f>'Resultados %'!$A$10</c:f>
              <c:strCache>
                <c:ptCount val="1"/>
                <c:pt idx="0">
                  <c:v>Promedio Ítems Clave</c:v>
                </c:pt>
              </c:strCache>
            </c:strRef>
          </c:tx>
          <c:invertIfNegative val="0"/>
          <c:dLbls>
            <c:spPr>
              <a:noFill/>
              <a:ln>
                <a:noFill/>
              </a:ln>
              <a:effectLst/>
            </c:spPr>
            <c:txPr>
              <a:bodyPr/>
              <a:lstStyle/>
              <a:p>
                <a:pPr>
                  <a:defRPr sz="800" b="1">
                    <a:solidFill>
                      <a:schemeClr val="bg1"/>
                    </a:solidFill>
                  </a:defRPr>
                </a:pPr>
                <a:endParaRPr lang="es-UY"/>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Listas!$C$2:$C$22</c:f>
              <c:strCache>
                <c:ptCount val="21"/>
                <c:pt idx="0">
                  <c:v>I-A. Cultura en Seguridad de Procesos</c:v>
                </c:pt>
                <c:pt idx="1">
                  <c:v>I-B. Cumplimiento de Estándares</c:v>
                </c:pt>
                <c:pt idx="2">
                  <c:v>I-C. Competencias en Seguridad de Procesos</c:v>
                </c:pt>
                <c:pt idx="3">
                  <c:v>I-D. Involucramiento de los Trabajadores</c:v>
                </c:pt>
                <c:pt idx="4">
                  <c:v>I-E. Involucramiento de las Partes Interesadas</c:v>
                </c:pt>
                <c:pt idx="5">
                  <c:v>II-F. Gestión de la Información y Documentación del Proceso</c:v>
                </c:pt>
                <c:pt idx="6">
                  <c:v>II-G. Identificación de Peligros y Análisis de Riesgos</c:v>
                </c:pt>
                <c:pt idx="7">
                  <c:v>III-H. Procedimientos de Operación</c:v>
                </c:pt>
                <c:pt idx="8">
                  <c:v>III-I. Prácticas de Trabajo Seguro</c:v>
                </c:pt>
                <c:pt idx="9">
                  <c:v>III-J. Integridad y Confiabilidad de los Activos</c:v>
                </c:pt>
                <c:pt idx="10">
                  <c:v>III-K. Gestión de Contratistas</c:v>
                </c:pt>
                <c:pt idx="11">
                  <c:v>III-L. Entrenamiento y Aseguramiento del Desempeño</c:v>
                </c:pt>
                <c:pt idx="12">
                  <c:v>III-M. Manejo del Cambio</c:v>
                </c:pt>
                <c:pt idx="13">
                  <c:v>III-N. Preparación de la Operación</c:v>
                </c:pt>
                <c:pt idx="14">
                  <c:v>III-O. Disciplina Operacional</c:v>
                </c:pt>
                <c:pt idx="15">
                  <c:v>III-P. Gestión de Emergencias</c:v>
                </c:pt>
                <c:pt idx="16">
                  <c:v>III-Q.Ingeniería, Adquisiciones, Construcción y Entrega de Instalaciones</c:v>
                </c:pt>
                <c:pt idx="17">
                  <c:v>IV-R. Investigación de Incidentes</c:v>
                </c:pt>
                <c:pt idx="18">
                  <c:v>IV-S. Medición e Indicadores de Gestión</c:v>
                </c:pt>
                <c:pt idx="19">
                  <c:v>IV-T. Auditorías</c:v>
                </c:pt>
                <c:pt idx="20">
                  <c:v>IV-U. Revisión Gerencial y Mejora Continua</c:v>
                </c:pt>
              </c:strCache>
            </c:strRef>
          </c:cat>
          <c:val>
            <c:numRef>
              <c:f>'Resultados %'!$B$10:$V$10</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1-88BA-4A59-95C1-D215734CBD84}"/>
            </c:ext>
          </c:extLst>
        </c:ser>
        <c:dLbls>
          <c:showLegendKey val="0"/>
          <c:showVal val="0"/>
          <c:showCatName val="0"/>
          <c:showSerName val="0"/>
          <c:showPercent val="0"/>
          <c:showBubbleSize val="0"/>
        </c:dLbls>
        <c:gapWidth val="150"/>
        <c:axId val="972461648"/>
        <c:axId val="976911368"/>
      </c:barChart>
      <c:catAx>
        <c:axId val="972461648"/>
        <c:scaling>
          <c:orientation val="maxMin"/>
        </c:scaling>
        <c:delete val="0"/>
        <c:axPos val="l"/>
        <c:numFmt formatCode="General" sourceLinked="0"/>
        <c:majorTickMark val="out"/>
        <c:minorTickMark val="none"/>
        <c:tickLblPos val="nextTo"/>
        <c:txPr>
          <a:bodyPr/>
          <a:lstStyle/>
          <a:p>
            <a:pPr>
              <a:defRPr b="1"/>
            </a:pPr>
            <a:endParaRPr lang="es-UY"/>
          </a:p>
        </c:txPr>
        <c:crossAx val="976911368"/>
        <c:crosses val="autoZero"/>
        <c:auto val="1"/>
        <c:lblAlgn val="ctr"/>
        <c:lblOffset val="100"/>
        <c:noMultiLvlLbl val="0"/>
      </c:catAx>
      <c:valAx>
        <c:axId val="976911368"/>
        <c:scaling>
          <c:orientation val="minMax"/>
        </c:scaling>
        <c:delete val="0"/>
        <c:axPos val="b"/>
        <c:majorGridlines/>
        <c:numFmt formatCode="0%" sourceLinked="1"/>
        <c:majorTickMark val="out"/>
        <c:minorTickMark val="none"/>
        <c:tickLblPos val="nextTo"/>
        <c:txPr>
          <a:bodyPr/>
          <a:lstStyle/>
          <a:p>
            <a:pPr>
              <a:defRPr b="1"/>
            </a:pPr>
            <a:endParaRPr lang="es-UY"/>
          </a:p>
        </c:txPr>
        <c:crossAx val="972461648"/>
        <c:crosses val="max"/>
        <c:crossBetween val="between"/>
      </c:valAx>
    </c:plotArea>
    <c:legend>
      <c:legendPos val="t"/>
      <c:overlay val="0"/>
      <c:txPr>
        <a:bodyPr/>
        <a:lstStyle/>
        <a:p>
          <a:pPr>
            <a:defRPr b="1"/>
          </a:pPr>
          <a:endParaRPr lang="es-UY"/>
        </a:p>
      </c:txPr>
    </c:legend>
    <c:plotVisOnly val="1"/>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s-UY"/>
              <a:t>Puntajes Promedio - Elementos Pilar I - Liderazgo y Cultura</a:t>
            </a:r>
          </a:p>
        </c:rich>
      </c:tx>
      <c:overlay val="0"/>
      <c:spPr>
        <a:noFill/>
        <a:ln>
          <a:noFill/>
        </a:ln>
        <a:effectLst/>
      </c:spPr>
    </c:title>
    <c:autoTitleDeleted val="0"/>
    <c:plotArea>
      <c:layout/>
      <c:radarChart>
        <c:radarStyle val="marker"/>
        <c:varyColors val="0"/>
        <c:ser>
          <c:idx val="0"/>
          <c:order val="0"/>
          <c:tx>
            <c:strRef>
              <c:f>'Resultados %'!$A$9</c:f>
              <c:strCache>
                <c:ptCount val="1"/>
                <c:pt idx="0">
                  <c:v>Promedio Elemento</c:v>
                </c:pt>
              </c:strCache>
            </c:strRef>
          </c:tx>
          <c:spPr>
            <a:ln w="28575" cap="rnd">
              <a:solidFill>
                <a:schemeClr val="accent1"/>
              </a:solidFill>
              <a:round/>
            </a:ln>
            <a:effectLst/>
          </c:spPr>
          <c:marker>
            <c:symbol val="none"/>
          </c:marker>
          <c:cat>
            <c:strRef>
              <c:f>Listas!$C$2:$C$6</c:f>
              <c:strCache>
                <c:ptCount val="5"/>
                <c:pt idx="0">
                  <c:v>I-A. Cultura en Seguridad de Procesos</c:v>
                </c:pt>
                <c:pt idx="1">
                  <c:v>I-B. Cumplimiento de Estándares</c:v>
                </c:pt>
                <c:pt idx="2">
                  <c:v>I-C. Competencias en Seguridad de Procesos</c:v>
                </c:pt>
                <c:pt idx="3">
                  <c:v>I-D. Involucramiento de los Trabajadores</c:v>
                </c:pt>
                <c:pt idx="4">
                  <c:v>I-E. Involucramiento de las Partes Interesadas</c:v>
                </c:pt>
              </c:strCache>
            </c:strRef>
          </c:cat>
          <c:val>
            <c:numRef>
              <c:f>'Resultados %'!$B$9:$F$9</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C794-4723-95DD-B5B6490958C7}"/>
            </c:ext>
          </c:extLst>
        </c:ser>
        <c:ser>
          <c:idx val="1"/>
          <c:order val="1"/>
          <c:tx>
            <c:strRef>
              <c:f>'Resultados %'!$A$10</c:f>
              <c:strCache>
                <c:ptCount val="1"/>
                <c:pt idx="0">
                  <c:v>Promedio Ítems Clave</c:v>
                </c:pt>
              </c:strCache>
            </c:strRef>
          </c:tx>
          <c:spPr>
            <a:ln w="28575" cap="rnd">
              <a:solidFill>
                <a:schemeClr val="accent2"/>
              </a:solidFill>
              <a:round/>
            </a:ln>
            <a:effectLst/>
          </c:spPr>
          <c:marker>
            <c:symbol val="none"/>
          </c:marker>
          <c:cat>
            <c:strRef>
              <c:f>Listas!$C$2:$C$6</c:f>
              <c:strCache>
                <c:ptCount val="5"/>
                <c:pt idx="0">
                  <c:v>I-A. Cultura en Seguridad de Procesos</c:v>
                </c:pt>
                <c:pt idx="1">
                  <c:v>I-B. Cumplimiento de Estándares</c:v>
                </c:pt>
                <c:pt idx="2">
                  <c:v>I-C. Competencias en Seguridad de Procesos</c:v>
                </c:pt>
                <c:pt idx="3">
                  <c:v>I-D. Involucramiento de los Trabajadores</c:v>
                </c:pt>
                <c:pt idx="4">
                  <c:v>I-E. Involucramiento de las Partes Interesadas</c:v>
                </c:pt>
              </c:strCache>
            </c:strRef>
          </c:cat>
          <c:val>
            <c:numRef>
              <c:f>'Resultados %'!$B$10:$F$10</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C794-4723-95DD-B5B6490958C7}"/>
            </c:ext>
          </c:extLst>
        </c:ser>
        <c:dLbls>
          <c:showLegendKey val="0"/>
          <c:showVal val="0"/>
          <c:showCatName val="0"/>
          <c:showSerName val="0"/>
          <c:showPercent val="0"/>
          <c:showBubbleSize val="0"/>
        </c:dLbls>
        <c:axId val="918223608"/>
        <c:axId val="918222432"/>
      </c:radarChart>
      <c:catAx>
        <c:axId val="918223608"/>
        <c:scaling>
          <c:orientation val="minMax"/>
        </c:scaling>
        <c:delete val="0"/>
        <c:axPos val="b"/>
        <c:majorGridlines>
          <c:spPr>
            <a:ln w="9525" cap="flat" cmpd="sng" algn="ctr">
              <a:solidFill>
                <a:schemeClr val="tx1">
                  <a:lumMod val="15000"/>
                  <a:lumOff val="85000"/>
                </a:schemeClr>
              </a:solidFill>
              <a:round/>
            </a:ln>
            <a:effectLst/>
          </c:spPr>
        </c:majorGridlines>
        <c:numFmt formatCode="@" sourceLinked="0"/>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b="1"/>
            </a:pPr>
            <a:endParaRPr lang="es-UY"/>
          </a:p>
        </c:txPr>
        <c:crossAx val="918222432"/>
        <c:crosses val="autoZero"/>
        <c:auto val="1"/>
        <c:lblAlgn val="ctr"/>
        <c:lblOffset val="100"/>
        <c:noMultiLvlLbl val="0"/>
      </c:catAx>
      <c:valAx>
        <c:axId val="9182224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in"/>
        <c:minorTickMark val="none"/>
        <c:tickLblPos val="nextTo"/>
        <c:spPr>
          <a:noFill/>
          <a:ln>
            <a:solidFill>
              <a:schemeClr val="accent1"/>
            </a:solidFill>
          </a:ln>
          <a:effectLst/>
        </c:spPr>
        <c:txPr>
          <a:bodyPr rot="-60000000" vert="horz"/>
          <a:lstStyle/>
          <a:p>
            <a:pPr>
              <a:defRPr/>
            </a:pPr>
            <a:endParaRPr lang="es-UY"/>
          </a:p>
        </c:txPr>
        <c:crossAx val="918223608"/>
        <c:crosses val="autoZero"/>
        <c:crossBetween val="between"/>
      </c:valAx>
      <c:spPr>
        <a:noFill/>
        <a:ln>
          <a:noFill/>
        </a:ln>
        <a:effectLst/>
      </c:spPr>
    </c:plotArea>
    <c:legend>
      <c:legendPos val="t"/>
      <c:overlay val="0"/>
      <c:spPr>
        <a:noFill/>
        <a:ln>
          <a:noFill/>
        </a:ln>
        <a:effectLst/>
      </c:spPr>
      <c:txPr>
        <a:bodyPr rot="0" vert="horz"/>
        <a:lstStyle/>
        <a:p>
          <a:pPr>
            <a:defRPr/>
          </a:pPr>
          <a:endParaRPr lang="es-UY"/>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pPr>
      <a:endParaRPr lang="es-UY"/>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s-UY" b="1">
                <a:solidFill>
                  <a:sysClr val="windowText" lastClr="000000"/>
                </a:solidFill>
              </a:rPr>
              <a:t>Puntajes Promedio - Elementos</a:t>
            </a:r>
            <a:r>
              <a:rPr lang="es-UY" b="1" baseline="0">
                <a:solidFill>
                  <a:sysClr val="windowText" lastClr="000000"/>
                </a:solidFill>
              </a:rPr>
              <a:t> Pilar II - Identificación y Análisis de Riesgos</a:t>
            </a:r>
            <a:endParaRPr lang="es-UY" b="1">
              <a:solidFill>
                <a:sysClr val="windowText" lastClr="000000"/>
              </a:solidFill>
            </a:endParaRPr>
          </a:p>
        </c:rich>
      </c:tx>
      <c:overlay val="0"/>
      <c:spPr>
        <a:noFill/>
        <a:ln>
          <a:noFill/>
        </a:ln>
        <a:effectLst/>
      </c:spPr>
    </c:title>
    <c:autoTitleDeleted val="0"/>
    <c:plotArea>
      <c:layout>
        <c:manualLayout>
          <c:layoutTarget val="inner"/>
          <c:xMode val="edge"/>
          <c:yMode val="edge"/>
          <c:x val="0.23581117842088298"/>
          <c:y val="0.13637641900203673"/>
          <c:w val="0.53384507176410378"/>
          <c:h val="0.81714089056993688"/>
        </c:manualLayout>
      </c:layout>
      <c:barChart>
        <c:barDir val="bar"/>
        <c:grouping val="clustered"/>
        <c:varyColors val="0"/>
        <c:ser>
          <c:idx val="0"/>
          <c:order val="0"/>
          <c:tx>
            <c:strRef>
              <c:f>'Resultados %'!$A$9</c:f>
              <c:strCache>
                <c:ptCount val="1"/>
                <c:pt idx="0">
                  <c:v>Promedio Elemento</c:v>
                </c:pt>
              </c:strCache>
            </c:strRef>
          </c:tx>
          <c:spPr>
            <a:solidFill>
              <a:schemeClr val="accent1"/>
            </a:solidFill>
            <a:ln>
              <a:noFill/>
            </a:ln>
            <a:effectLst/>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Listas!$C$7:$C$8</c:f>
              <c:strCache>
                <c:ptCount val="2"/>
                <c:pt idx="0">
                  <c:v>II-F. Gestión de la Información y Documentación del Proceso</c:v>
                </c:pt>
                <c:pt idx="1">
                  <c:v>II-G. Identificación de Peligros y Análisis de Riesgos</c:v>
                </c:pt>
              </c:strCache>
            </c:strRef>
          </c:cat>
          <c:val>
            <c:numRef>
              <c:f>'Resultados %'!$G$9:$H$9</c:f>
              <c:numCache>
                <c:formatCode>0%</c:formatCode>
                <c:ptCount val="2"/>
                <c:pt idx="0">
                  <c:v>0</c:v>
                </c:pt>
                <c:pt idx="1">
                  <c:v>0</c:v>
                </c:pt>
              </c:numCache>
            </c:numRef>
          </c:val>
          <c:extLst>
            <c:ext xmlns:c16="http://schemas.microsoft.com/office/drawing/2014/chart" uri="{C3380CC4-5D6E-409C-BE32-E72D297353CC}">
              <c16:uniqueId val="{00000000-EA2B-4D8E-B6CD-DE89B33CC58C}"/>
            </c:ext>
          </c:extLst>
        </c:ser>
        <c:ser>
          <c:idx val="1"/>
          <c:order val="1"/>
          <c:tx>
            <c:strRef>
              <c:f>'Resultados %'!$A$10</c:f>
              <c:strCache>
                <c:ptCount val="1"/>
                <c:pt idx="0">
                  <c:v>Promedio Ítems Clave</c:v>
                </c:pt>
              </c:strCache>
            </c:strRef>
          </c:tx>
          <c:spPr>
            <a:solidFill>
              <a:schemeClr val="accent2"/>
            </a:solidFill>
            <a:ln>
              <a:noFill/>
            </a:ln>
            <a:effectLst/>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Listas!$C$7:$C$8</c:f>
              <c:strCache>
                <c:ptCount val="2"/>
                <c:pt idx="0">
                  <c:v>II-F. Gestión de la Información y Documentación del Proceso</c:v>
                </c:pt>
                <c:pt idx="1">
                  <c:v>II-G. Identificación de Peligros y Análisis de Riesgos</c:v>
                </c:pt>
              </c:strCache>
            </c:strRef>
          </c:cat>
          <c:val>
            <c:numRef>
              <c:f>'Resultados %'!$G$10:$H$10</c:f>
              <c:numCache>
                <c:formatCode>0%</c:formatCode>
                <c:ptCount val="2"/>
                <c:pt idx="0">
                  <c:v>0</c:v>
                </c:pt>
                <c:pt idx="1">
                  <c:v>0</c:v>
                </c:pt>
              </c:numCache>
            </c:numRef>
          </c:val>
          <c:extLst>
            <c:ext xmlns:c16="http://schemas.microsoft.com/office/drawing/2014/chart" uri="{C3380CC4-5D6E-409C-BE32-E72D297353CC}">
              <c16:uniqueId val="{00000001-EA2B-4D8E-B6CD-DE89B33CC58C}"/>
            </c:ext>
          </c:extLst>
        </c:ser>
        <c:dLbls>
          <c:showLegendKey val="0"/>
          <c:showVal val="0"/>
          <c:showCatName val="0"/>
          <c:showSerName val="0"/>
          <c:showPercent val="0"/>
          <c:showBubbleSize val="0"/>
        </c:dLbls>
        <c:gapWidth val="150"/>
        <c:axId val="971541496"/>
        <c:axId val="971541104"/>
      </c:barChart>
      <c:catAx>
        <c:axId val="971541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s-UY"/>
          </a:p>
        </c:txPr>
        <c:crossAx val="971541104"/>
        <c:crosses val="autoZero"/>
        <c:auto val="1"/>
        <c:lblAlgn val="ctr"/>
        <c:lblOffset val="100"/>
        <c:noMultiLvlLbl val="0"/>
      </c:catAx>
      <c:valAx>
        <c:axId val="97154110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in"/>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UY"/>
          </a:p>
        </c:txPr>
        <c:crossAx val="971541496"/>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UY"/>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UY"/>
    </a:p>
  </c:txPr>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s-UY" b="1">
                <a:solidFill>
                  <a:sysClr val="windowText" lastClr="000000"/>
                </a:solidFill>
              </a:rPr>
              <a:t>Puntajes Promedio - Elementos</a:t>
            </a:r>
            <a:r>
              <a:rPr lang="es-UY" b="1" baseline="0">
                <a:solidFill>
                  <a:sysClr val="windowText" lastClr="000000"/>
                </a:solidFill>
              </a:rPr>
              <a:t> Pilar III - Gestión de Riesgos</a:t>
            </a:r>
            <a:endParaRPr lang="es-UY" b="1">
              <a:solidFill>
                <a:sysClr val="windowText" lastClr="000000"/>
              </a:solidFill>
            </a:endParaRPr>
          </a:p>
        </c:rich>
      </c:tx>
      <c:overlay val="0"/>
      <c:spPr>
        <a:noFill/>
        <a:ln>
          <a:noFill/>
        </a:ln>
        <a:effectLst/>
      </c:spPr>
    </c:title>
    <c:autoTitleDeleted val="0"/>
    <c:plotArea>
      <c:layout/>
      <c:radarChart>
        <c:radarStyle val="marker"/>
        <c:varyColors val="0"/>
        <c:ser>
          <c:idx val="0"/>
          <c:order val="0"/>
          <c:tx>
            <c:strRef>
              <c:f>'Resultados %'!$A$9</c:f>
              <c:strCache>
                <c:ptCount val="1"/>
                <c:pt idx="0">
                  <c:v>Promedio Elemento</c:v>
                </c:pt>
              </c:strCache>
            </c:strRef>
          </c:tx>
          <c:spPr>
            <a:ln w="28575" cap="rnd">
              <a:solidFill>
                <a:schemeClr val="accent1"/>
              </a:solidFill>
              <a:round/>
            </a:ln>
            <a:effectLst/>
          </c:spPr>
          <c:marker>
            <c:symbol val="none"/>
          </c:marker>
          <c:cat>
            <c:strRef>
              <c:f>Listas!$C$9:$C$18</c:f>
              <c:strCache>
                <c:ptCount val="10"/>
                <c:pt idx="0">
                  <c:v>III-H. Procedimientos de Operación</c:v>
                </c:pt>
                <c:pt idx="1">
                  <c:v>III-I. Prácticas de Trabajo Seguro</c:v>
                </c:pt>
                <c:pt idx="2">
                  <c:v>III-J. Integridad y Confiabilidad de los Activos</c:v>
                </c:pt>
                <c:pt idx="3">
                  <c:v>III-K. Gestión de Contratistas</c:v>
                </c:pt>
                <c:pt idx="4">
                  <c:v>III-L. Entrenamiento y Aseguramiento del Desempeño</c:v>
                </c:pt>
                <c:pt idx="5">
                  <c:v>III-M. Manejo del Cambio</c:v>
                </c:pt>
                <c:pt idx="6">
                  <c:v>III-N. Preparación de la Operación</c:v>
                </c:pt>
                <c:pt idx="7">
                  <c:v>III-O. Disciplina Operacional</c:v>
                </c:pt>
                <c:pt idx="8">
                  <c:v>III-P. Gestión de Emergencias</c:v>
                </c:pt>
                <c:pt idx="9">
                  <c:v>III-Q.Ingeniería, Adquisiciones, Construcción y Entrega de Instalaciones</c:v>
                </c:pt>
              </c:strCache>
            </c:strRef>
          </c:cat>
          <c:val>
            <c:numRef>
              <c:f>'Resultados %'!$I$9:$R$9</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1273-4EC7-8E1F-82346FBAFFDE}"/>
            </c:ext>
          </c:extLst>
        </c:ser>
        <c:ser>
          <c:idx val="1"/>
          <c:order val="1"/>
          <c:tx>
            <c:strRef>
              <c:f>'Resultados %'!$A$10</c:f>
              <c:strCache>
                <c:ptCount val="1"/>
                <c:pt idx="0">
                  <c:v>Promedio Ítems Clave</c:v>
                </c:pt>
              </c:strCache>
            </c:strRef>
          </c:tx>
          <c:spPr>
            <a:ln w="28575" cap="rnd">
              <a:solidFill>
                <a:schemeClr val="accent2"/>
              </a:solidFill>
              <a:round/>
            </a:ln>
            <a:effectLst/>
          </c:spPr>
          <c:marker>
            <c:symbol val="none"/>
          </c:marker>
          <c:cat>
            <c:strRef>
              <c:f>Listas!$C$9:$C$18</c:f>
              <c:strCache>
                <c:ptCount val="10"/>
                <c:pt idx="0">
                  <c:v>III-H. Procedimientos de Operación</c:v>
                </c:pt>
                <c:pt idx="1">
                  <c:v>III-I. Prácticas de Trabajo Seguro</c:v>
                </c:pt>
                <c:pt idx="2">
                  <c:v>III-J. Integridad y Confiabilidad de los Activos</c:v>
                </c:pt>
                <c:pt idx="3">
                  <c:v>III-K. Gestión de Contratistas</c:v>
                </c:pt>
                <c:pt idx="4">
                  <c:v>III-L. Entrenamiento y Aseguramiento del Desempeño</c:v>
                </c:pt>
                <c:pt idx="5">
                  <c:v>III-M. Manejo del Cambio</c:v>
                </c:pt>
                <c:pt idx="6">
                  <c:v>III-N. Preparación de la Operación</c:v>
                </c:pt>
                <c:pt idx="7">
                  <c:v>III-O. Disciplina Operacional</c:v>
                </c:pt>
                <c:pt idx="8">
                  <c:v>III-P. Gestión de Emergencias</c:v>
                </c:pt>
                <c:pt idx="9">
                  <c:v>III-Q.Ingeniería, Adquisiciones, Construcción y Entrega de Instalaciones</c:v>
                </c:pt>
              </c:strCache>
            </c:strRef>
          </c:cat>
          <c:val>
            <c:numRef>
              <c:f>'Resultados %'!$I$10:$R$10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1273-4EC7-8E1F-82346FBAFFDE}"/>
            </c:ext>
          </c:extLst>
        </c:ser>
        <c:dLbls>
          <c:showLegendKey val="0"/>
          <c:showVal val="0"/>
          <c:showCatName val="0"/>
          <c:showSerName val="0"/>
          <c:showPercent val="0"/>
          <c:showBubbleSize val="0"/>
        </c:dLbls>
        <c:axId val="821718112"/>
        <c:axId val="821718504"/>
      </c:radarChart>
      <c:catAx>
        <c:axId val="821718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s-UY"/>
          </a:p>
        </c:txPr>
        <c:crossAx val="821718504"/>
        <c:crosses val="autoZero"/>
        <c:auto val="1"/>
        <c:lblAlgn val="ctr"/>
        <c:lblOffset val="100"/>
        <c:noMultiLvlLbl val="0"/>
      </c:catAx>
      <c:valAx>
        <c:axId val="8217185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in"/>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UY"/>
          </a:p>
        </c:txPr>
        <c:crossAx val="82171811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UY"/>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UY"/>
    </a:p>
  </c:txPr>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s-UY">
                <a:solidFill>
                  <a:sysClr val="windowText" lastClr="000000"/>
                </a:solidFill>
              </a:rPr>
              <a:t>Puntajes Promedio - Elementos</a:t>
            </a:r>
            <a:r>
              <a:rPr lang="es-UY" baseline="0">
                <a:solidFill>
                  <a:sysClr val="windowText" lastClr="000000"/>
                </a:solidFill>
              </a:rPr>
              <a:t> Pilar IV</a:t>
            </a:r>
            <a:endParaRPr lang="es-UY">
              <a:solidFill>
                <a:sysClr val="windowText" lastClr="000000"/>
              </a:solidFill>
            </a:endParaRPr>
          </a:p>
        </c:rich>
      </c:tx>
      <c:overlay val="0"/>
      <c:spPr>
        <a:noFill/>
        <a:ln>
          <a:noFill/>
        </a:ln>
        <a:effectLst/>
      </c:spPr>
    </c:title>
    <c:autoTitleDeleted val="0"/>
    <c:plotArea>
      <c:layout/>
      <c:radarChart>
        <c:radarStyle val="marker"/>
        <c:varyColors val="0"/>
        <c:ser>
          <c:idx val="0"/>
          <c:order val="0"/>
          <c:tx>
            <c:strRef>
              <c:f>'Resultados %'!$A$9</c:f>
              <c:strCache>
                <c:ptCount val="1"/>
                <c:pt idx="0">
                  <c:v>Promedio Elemento</c:v>
                </c:pt>
              </c:strCache>
            </c:strRef>
          </c:tx>
          <c:spPr>
            <a:ln w="28575" cap="rnd">
              <a:solidFill>
                <a:schemeClr val="accent1"/>
              </a:solidFill>
              <a:round/>
            </a:ln>
            <a:effectLst/>
          </c:spPr>
          <c:marker>
            <c:symbol val="none"/>
          </c:marker>
          <c:cat>
            <c:strRef>
              <c:f>Listas!$C$19:$C$22</c:f>
              <c:strCache>
                <c:ptCount val="4"/>
                <c:pt idx="0">
                  <c:v>IV-R. Investigación de Incidentes</c:v>
                </c:pt>
                <c:pt idx="1">
                  <c:v>IV-S. Medición e Indicadores de Gestión</c:v>
                </c:pt>
                <c:pt idx="2">
                  <c:v>IV-T. Auditorías</c:v>
                </c:pt>
                <c:pt idx="3">
                  <c:v>IV-U. Revisión Gerencial y Mejora Continua</c:v>
                </c:pt>
              </c:strCache>
            </c:strRef>
          </c:cat>
          <c:val>
            <c:numRef>
              <c:f>'Resultados %'!$S$9:$V$9</c:f>
              <c:numCache>
                <c:formatCode>0%</c:formatCode>
                <c:ptCount val="4"/>
                <c:pt idx="0">
                  <c:v>0</c:v>
                </c:pt>
                <c:pt idx="1">
                  <c:v>0</c:v>
                </c:pt>
                <c:pt idx="2">
                  <c:v>0</c:v>
                </c:pt>
                <c:pt idx="3">
                  <c:v>0</c:v>
                </c:pt>
              </c:numCache>
            </c:numRef>
          </c:val>
          <c:extLst>
            <c:ext xmlns:c16="http://schemas.microsoft.com/office/drawing/2014/chart" uri="{C3380CC4-5D6E-409C-BE32-E72D297353CC}">
              <c16:uniqueId val="{00000000-1273-4EC7-8E1F-82346FBAFFDE}"/>
            </c:ext>
          </c:extLst>
        </c:ser>
        <c:ser>
          <c:idx val="1"/>
          <c:order val="1"/>
          <c:tx>
            <c:strRef>
              <c:f>'Resultados %'!$A$10</c:f>
              <c:strCache>
                <c:ptCount val="1"/>
                <c:pt idx="0">
                  <c:v>Promedio Ítems Clave</c:v>
                </c:pt>
              </c:strCache>
            </c:strRef>
          </c:tx>
          <c:spPr>
            <a:ln w="28575" cap="rnd">
              <a:solidFill>
                <a:schemeClr val="accent2"/>
              </a:solidFill>
              <a:round/>
            </a:ln>
            <a:effectLst/>
          </c:spPr>
          <c:marker>
            <c:symbol val="none"/>
          </c:marker>
          <c:cat>
            <c:strRef>
              <c:f>Listas!$C$19:$C$22</c:f>
              <c:strCache>
                <c:ptCount val="4"/>
                <c:pt idx="0">
                  <c:v>IV-R. Investigación de Incidentes</c:v>
                </c:pt>
                <c:pt idx="1">
                  <c:v>IV-S. Medición e Indicadores de Gestión</c:v>
                </c:pt>
                <c:pt idx="2">
                  <c:v>IV-T. Auditorías</c:v>
                </c:pt>
                <c:pt idx="3">
                  <c:v>IV-U. Revisión Gerencial y Mejora Continua</c:v>
                </c:pt>
              </c:strCache>
            </c:strRef>
          </c:cat>
          <c:val>
            <c:numRef>
              <c:f>'Resultados %'!$S$10:$V$10</c:f>
              <c:numCache>
                <c:formatCode>0%</c:formatCode>
                <c:ptCount val="4"/>
                <c:pt idx="0">
                  <c:v>0</c:v>
                </c:pt>
                <c:pt idx="1">
                  <c:v>0</c:v>
                </c:pt>
                <c:pt idx="2">
                  <c:v>0</c:v>
                </c:pt>
                <c:pt idx="3">
                  <c:v>0</c:v>
                </c:pt>
              </c:numCache>
            </c:numRef>
          </c:val>
          <c:extLst>
            <c:ext xmlns:c16="http://schemas.microsoft.com/office/drawing/2014/chart" uri="{C3380CC4-5D6E-409C-BE32-E72D297353CC}">
              <c16:uniqueId val="{00000001-1273-4EC7-8E1F-82346FBAFFDE}"/>
            </c:ext>
          </c:extLst>
        </c:ser>
        <c:dLbls>
          <c:showLegendKey val="0"/>
          <c:showVal val="0"/>
          <c:showCatName val="0"/>
          <c:showSerName val="0"/>
          <c:showPercent val="0"/>
          <c:showBubbleSize val="0"/>
        </c:dLbls>
        <c:axId val="974306240"/>
        <c:axId val="974306632"/>
      </c:radarChart>
      <c:catAx>
        <c:axId val="9743062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s-UY"/>
          </a:p>
        </c:txPr>
        <c:crossAx val="974306632"/>
        <c:crosses val="autoZero"/>
        <c:auto val="1"/>
        <c:lblAlgn val="ctr"/>
        <c:lblOffset val="100"/>
        <c:noMultiLvlLbl val="0"/>
      </c:catAx>
      <c:valAx>
        <c:axId val="9743066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in"/>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UY"/>
          </a:p>
        </c:txPr>
        <c:crossAx val="97430624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UY"/>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UY"/>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800-000000000000}">
  <sheetPr codeName="Gráfico15">
    <tabColor theme="3"/>
  </sheetPr>
  <sheetViews>
    <sheetView zoomScale="7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900-000000000000}">
  <sheetPr codeName="Gráfico16">
    <tabColor theme="3"/>
  </sheetPr>
  <sheetViews>
    <sheetView zoomScale="7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A00-000000000000}">
  <sheetPr codeName="Gráfico17">
    <tabColor theme="3"/>
  </sheetPr>
  <sheetViews>
    <sheetView zoomScale="7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B00-000000000000}">
  <sheetPr codeName="Gráfico18">
    <tabColor theme="3"/>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C00-000000000000}">
  <sheetPr codeName="Gráfico5">
    <tabColor theme="3"/>
  </sheetPr>
  <sheetViews>
    <sheetView zoomScale="70"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D00-000000000000}">
  <sheetPr codeName="Gráfico13">
    <tabColor theme="3"/>
  </sheetPr>
  <sheetViews>
    <sheetView zoomScale="7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E00-000000000000}">
  <sheetPr codeName="Gráfico19">
    <tabColor theme="3"/>
  </sheetPr>
  <sheetViews>
    <sheetView zoomScale="70"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F00-000000000000}">
  <sheetPr codeName="Gráfico14">
    <tabColor theme="3"/>
  </sheetPr>
  <sheetViews>
    <sheetView zoomScale="70" workbookViewId="0"/>
  </sheetViews>
  <pageMargins left="0.7" right="0.7" top="0.75" bottom="0.75" header="0.3" footer="0.3"/>
  <drawing r:id="rId1"/>
</chartsheet>
</file>

<file path=xl/ctrlProps/ctrlProp1.xml><?xml version="1.0" encoding="utf-8"?>
<formControlPr xmlns="http://schemas.microsoft.com/office/spreadsheetml/2009/9/main" objectType="Drop" dropStyle="combo" dx="16" fmlaLink="$H$5" fmlaRange="$H$1:$H$4" noThreeD="1" sel="2" val="0"/>
</file>

<file path=xl/ctrlProps/ctrlProp2.xml><?xml version="1.0" encoding="utf-8"?>
<formControlPr xmlns="http://schemas.microsoft.com/office/spreadsheetml/2009/9/main" objectType="Drop" dropStyle="combo" dx="16" fmlaLink="Intro!$H$5" fmlaRange="Intro!$H$1:$H$4" noThreeD="1" sel="2" val="0"/>
</file>

<file path=xl/ctrlProps/ctrlProp3.xml><?xml version="1.0" encoding="utf-8"?>
<formControlPr xmlns="http://schemas.microsoft.com/office/spreadsheetml/2009/9/main" objectType="Drop" dropStyle="combo" dx="16" fmlaLink="Intro!$H$5" fmlaRange="Intro!$H$1:$H$4" noThreeD="1" sel="2" val="0"/>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9</xdr:row>
          <xdr:rowOff>180975</xdr:rowOff>
        </xdr:from>
        <xdr:to>
          <xdr:col>2</xdr:col>
          <xdr:colOff>9525</xdr:colOff>
          <xdr:row>11</xdr:row>
          <xdr:rowOff>0</xdr:rowOff>
        </xdr:to>
        <xdr:sp macro="" textlink="">
          <xdr:nvSpPr>
            <xdr:cNvPr id="8195" name="Drop Down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absoluteAnchor>
    <xdr:pos x="0" y="0"/>
    <xdr:ext cx="9299864" cy="6061364"/>
    <xdr:graphicFrame macro="">
      <xdr:nvGraphicFramePr>
        <xdr:cNvPr id="2" name="Gráfico 1">
          <a:extLst>
            <a:ext uri="{FF2B5EF4-FFF2-40B4-BE49-F238E27FC236}">
              <a16:creationId xmlns:a16="http://schemas.microsoft.com/office/drawing/2014/main" id="{00000000-0008-0000-1F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9310687" cy="6072187"/>
    <xdr:graphicFrame macro="">
      <xdr:nvGraphicFramePr>
        <xdr:cNvPr id="2" name="Gráfico 1">
          <a:extLst>
            <a:ext uri="{FF2B5EF4-FFF2-40B4-BE49-F238E27FC236}">
              <a16:creationId xmlns:a16="http://schemas.microsoft.com/office/drawing/2014/main" id="{00000000-0008-0000-2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22</xdr:col>
          <xdr:colOff>295275</xdr:colOff>
          <xdr:row>1</xdr:row>
          <xdr:rowOff>76200</xdr:rowOff>
        </xdr:from>
        <xdr:to>
          <xdr:col>28</xdr:col>
          <xdr:colOff>457200</xdr:colOff>
          <xdr:row>2</xdr:row>
          <xdr:rowOff>161925</xdr:rowOff>
        </xdr:to>
        <xdr:sp macro="" textlink="">
          <xdr:nvSpPr>
            <xdr:cNvPr id="17409" name="Drop Down 1" hidden="1">
              <a:extLst>
                <a:ext uri="{63B3BB69-23CF-44E3-9099-C40C66FF867C}">
                  <a14:compatExt spid="_x0000_s17409"/>
                </a:ext>
                <a:ext uri="{FF2B5EF4-FFF2-40B4-BE49-F238E27FC236}">
                  <a16:creationId xmlns:a16="http://schemas.microsoft.com/office/drawing/2014/main" id="{00000000-0008-0000-0200-000001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22</xdr:col>
          <xdr:colOff>295275</xdr:colOff>
          <xdr:row>1</xdr:row>
          <xdr:rowOff>76200</xdr:rowOff>
        </xdr:from>
        <xdr:to>
          <xdr:col>28</xdr:col>
          <xdr:colOff>457200</xdr:colOff>
          <xdr:row>2</xdr:row>
          <xdr:rowOff>171450</xdr:rowOff>
        </xdr:to>
        <xdr:sp macro="" textlink="">
          <xdr:nvSpPr>
            <xdr:cNvPr id="49153" name="Drop Down 1" hidden="1">
              <a:extLst>
                <a:ext uri="{63B3BB69-23CF-44E3-9099-C40C66FF867C}">
                  <a14:compatExt spid="_x0000_s49153"/>
                </a:ext>
                <a:ext uri="{FF2B5EF4-FFF2-40B4-BE49-F238E27FC236}">
                  <a16:creationId xmlns:a16="http://schemas.microsoft.com/office/drawing/2014/main" id="{00000000-0008-0000-0300-000001C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absoluteAnchor>
    <xdr:pos x="0" y="0"/>
    <xdr:ext cx="9293679" cy="6068786"/>
    <xdr:graphicFrame macro="">
      <xdr:nvGraphicFramePr>
        <xdr:cNvPr id="2" name="1 Gráfico">
          <a:extLst>
            <a:ext uri="{FF2B5EF4-FFF2-40B4-BE49-F238E27FC236}">
              <a16:creationId xmlns:a16="http://schemas.microsoft.com/office/drawing/2014/main" id="{00000000-0008-0000-1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293679" cy="6068786"/>
    <xdr:graphicFrame macro="">
      <xdr:nvGraphicFramePr>
        <xdr:cNvPr id="2" name="1 Gráfico">
          <a:extLst>
            <a:ext uri="{FF2B5EF4-FFF2-40B4-BE49-F238E27FC236}">
              <a16:creationId xmlns:a16="http://schemas.microsoft.com/office/drawing/2014/main" id="{00000000-0008-0000-1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293679" cy="6068786"/>
    <xdr:graphicFrame macro="">
      <xdr:nvGraphicFramePr>
        <xdr:cNvPr id="2" name="1 Gráfico">
          <a:extLst>
            <a:ext uri="{FF2B5EF4-FFF2-40B4-BE49-F238E27FC236}">
              <a16:creationId xmlns:a16="http://schemas.microsoft.com/office/drawing/2014/main" id="{00000000-0008-0000-1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9298781" cy="6072187"/>
    <xdr:graphicFrame macro="">
      <xdr:nvGraphicFramePr>
        <xdr:cNvPr id="2" name="1 Gráfico">
          <a:extLst>
            <a:ext uri="{FF2B5EF4-FFF2-40B4-BE49-F238E27FC236}">
              <a16:creationId xmlns:a16="http://schemas.microsoft.com/office/drawing/2014/main" id="{00000000-0008-0000-1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9293679" cy="6068786"/>
    <xdr:graphicFrame macro="">
      <xdr:nvGraphicFramePr>
        <xdr:cNvPr id="2" name="Gráfico 1">
          <a:extLst>
            <a:ext uri="{FF2B5EF4-FFF2-40B4-BE49-F238E27FC236}">
              <a16:creationId xmlns:a16="http://schemas.microsoft.com/office/drawing/2014/main" id="{00000000-0008-0000-1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9293679" cy="6068786"/>
    <xdr:graphicFrame macro="">
      <xdr:nvGraphicFramePr>
        <xdr:cNvPr id="2" name="Gráfico 1">
          <a:extLst>
            <a:ext uri="{FF2B5EF4-FFF2-40B4-BE49-F238E27FC236}">
              <a16:creationId xmlns:a16="http://schemas.microsoft.com/office/drawing/2014/main" id="{00000000-0008-0000-1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tabColor theme="1"/>
  </sheetPr>
  <dimension ref="A1:H38"/>
  <sheetViews>
    <sheetView showGridLines="0" zoomScale="80" zoomScaleNormal="80" workbookViewId="0">
      <selection activeCell="K9" sqref="K9"/>
    </sheetView>
  </sheetViews>
  <sheetFormatPr baseColWidth="10" defaultColWidth="11.42578125" defaultRowHeight="15" x14ac:dyDescent="0.25"/>
  <cols>
    <col min="1" max="1" width="41.85546875" bestFit="1" customWidth="1"/>
    <col min="2" max="2" width="71.42578125" customWidth="1"/>
    <col min="8" max="8" width="11.42578125" style="117"/>
  </cols>
  <sheetData>
    <row r="1" spans="1:8" ht="45" customHeight="1" x14ac:dyDescent="0.25">
      <c r="A1" s="63" t="s">
        <v>125</v>
      </c>
      <c r="B1" s="62"/>
      <c r="H1" s="117" t="s">
        <v>199</v>
      </c>
    </row>
    <row r="2" spans="1:8" x14ac:dyDescent="0.25">
      <c r="A2" s="50" t="s">
        <v>208</v>
      </c>
      <c r="H2" s="117" t="s">
        <v>200</v>
      </c>
    </row>
    <row r="3" spans="1:8" x14ac:dyDescent="0.25">
      <c r="H3" s="117" t="s">
        <v>204</v>
      </c>
    </row>
    <row r="4" spans="1:8" x14ac:dyDescent="0.25">
      <c r="H4" s="117" t="s">
        <v>201</v>
      </c>
    </row>
    <row r="5" spans="1:8" x14ac:dyDescent="0.25">
      <c r="A5" s="49" t="s">
        <v>122</v>
      </c>
      <c r="B5" s="64"/>
      <c r="H5" s="117">
        <v>2</v>
      </c>
    </row>
    <row r="6" spans="1:8" x14ac:dyDescent="0.25">
      <c r="A6" s="49"/>
    </row>
    <row r="7" spans="1:8" x14ac:dyDescent="0.25">
      <c r="A7" s="49" t="s">
        <v>121</v>
      </c>
      <c r="B7" s="64"/>
    </row>
    <row r="8" spans="1:8" x14ac:dyDescent="0.25">
      <c r="A8" s="49"/>
    </row>
    <row r="9" spans="1:8" x14ac:dyDescent="0.25">
      <c r="A9" s="49" t="s">
        <v>124</v>
      </c>
      <c r="B9" s="64"/>
    </row>
    <row r="10" spans="1:8" x14ac:dyDescent="0.25">
      <c r="A10" s="49"/>
    </row>
    <row r="11" spans="1:8" x14ac:dyDescent="0.25">
      <c r="A11" s="49" t="s">
        <v>123</v>
      </c>
    </row>
    <row r="13" spans="1:8" x14ac:dyDescent="0.25">
      <c r="B13" s="50" t="s">
        <v>126</v>
      </c>
    </row>
    <row r="14" spans="1:8" x14ac:dyDescent="0.25">
      <c r="B14" s="51" t="s">
        <v>127</v>
      </c>
    </row>
    <row r="15" spans="1:8" x14ac:dyDescent="0.25">
      <c r="B15" s="52" t="s">
        <v>178</v>
      </c>
    </row>
    <row r="16" spans="1:8" x14ac:dyDescent="0.25">
      <c r="B16" s="52" t="s">
        <v>179</v>
      </c>
    </row>
    <row r="17" spans="2:2" x14ac:dyDescent="0.25">
      <c r="B17" s="52" t="s">
        <v>180</v>
      </c>
    </row>
    <row r="18" spans="2:2" x14ac:dyDescent="0.25">
      <c r="B18" s="52" t="s">
        <v>181</v>
      </c>
    </row>
    <row r="19" spans="2:2" x14ac:dyDescent="0.25">
      <c r="B19" s="52" t="s">
        <v>182</v>
      </c>
    </row>
    <row r="20" spans="2:2" x14ac:dyDescent="0.25">
      <c r="B20" s="51" t="s">
        <v>128</v>
      </c>
    </row>
    <row r="21" spans="2:2" x14ac:dyDescent="0.25">
      <c r="B21" s="52" t="s">
        <v>183</v>
      </c>
    </row>
    <row r="22" spans="2:2" x14ac:dyDescent="0.25">
      <c r="B22" s="52" t="s">
        <v>184</v>
      </c>
    </row>
    <row r="23" spans="2:2" x14ac:dyDescent="0.25">
      <c r="B23" s="51" t="s">
        <v>129</v>
      </c>
    </row>
    <row r="24" spans="2:2" x14ac:dyDescent="0.25">
      <c r="B24" s="52" t="s">
        <v>185</v>
      </c>
    </row>
    <row r="25" spans="2:2" x14ac:dyDescent="0.25">
      <c r="B25" s="52" t="s">
        <v>186</v>
      </c>
    </row>
    <row r="26" spans="2:2" x14ac:dyDescent="0.25">
      <c r="B26" s="52" t="s">
        <v>187</v>
      </c>
    </row>
    <row r="27" spans="2:2" x14ac:dyDescent="0.25">
      <c r="B27" s="52" t="s">
        <v>188</v>
      </c>
    </row>
    <row r="28" spans="2:2" x14ac:dyDescent="0.25">
      <c r="B28" s="52" t="s">
        <v>189</v>
      </c>
    </row>
    <row r="29" spans="2:2" x14ac:dyDescent="0.25">
      <c r="B29" s="52" t="s">
        <v>190</v>
      </c>
    </row>
    <row r="30" spans="2:2" x14ac:dyDescent="0.25">
      <c r="B30" s="52" t="s">
        <v>191</v>
      </c>
    </row>
    <row r="31" spans="2:2" x14ac:dyDescent="0.25">
      <c r="B31" s="52" t="s">
        <v>192</v>
      </c>
    </row>
    <row r="32" spans="2:2" x14ac:dyDescent="0.25">
      <c r="B32" s="52" t="s">
        <v>193</v>
      </c>
    </row>
    <row r="33" spans="2:2" x14ac:dyDescent="0.25">
      <c r="B33" s="52" t="s">
        <v>194</v>
      </c>
    </row>
    <row r="34" spans="2:2" x14ac:dyDescent="0.25">
      <c r="B34" s="51" t="s">
        <v>130</v>
      </c>
    </row>
    <row r="35" spans="2:2" x14ac:dyDescent="0.25">
      <c r="B35" s="52" t="s">
        <v>195</v>
      </c>
    </row>
    <row r="36" spans="2:2" x14ac:dyDescent="0.25">
      <c r="B36" s="52" t="s">
        <v>196</v>
      </c>
    </row>
    <row r="37" spans="2:2" x14ac:dyDescent="0.25">
      <c r="B37" s="52" t="s">
        <v>197</v>
      </c>
    </row>
    <row r="38" spans="2:2" x14ac:dyDescent="0.25">
      <c r="B38" s="52" t="s">
        <v>198</v>
      </c>
    </row>
  </sheetData>
  <conditionalFormatting sqref="A11:G14 A16:G22 A24:G25 A27:G30">
    <cfRule type="expression" dxfId="214" priority="1">
      <formula>OR($I$5=1,$I$5=3)</formula>
    </cfRule>
  </conditionalFormatting>
  <hyperlinks>
    <hyperlink ref="B15" location="A!A1" display="A.      Cultura en Seguridad de Procesos" xr:uid="{00000000-0004-0000-0000-000000000000}"/>
    <hyperlink ref="B16" location="B!A1" display="B.    Cumplimiento de Estándares" xr:uid="{00000000-0004-0000-0000-000001000000}"/>
    <hyperlink ref="B17" location="'C'!A1" display="C.      Competencias en Seguridad de Procesos" xr:uid="{00000000-0004-0000-0000-000002000000}"/>
    <hyperlink ref="B18" location="D!A1" display="D.      Involucramiento de los Trabajadores" xr:uid="{00000000-0004-0000-0000-000003000000}"/>
    <hyperlink ref="B19" location="E!A1" display="E.       Involucramiento de las Partes Interesadas" xr:uid="{00000000-0004-0000-0000-000004000000}"/>
    <hyperlink ref="B21" location="'F'!A1" display="F.       Gestión de la Información y Documentación del Proceso" xr:uid="{00000000-0004-0000-0000-000005000000}"/>
    <hyperlink ref="B22" location="G!A1" display="G.    Identificación de Peligros y Análisis de Riesgos" xr:uid="{00000000-0004-0000-0000-000006000000}"/>
    <hyperlink ref="B24" location="H!A1" display="H.      Procedimientos de Operación" xr:uid="{00000000-0004-0000-0000-000007000000}"/>
    <hyperlink ref="B25" location="I!A1" display="I.        Prácticas de Trabajo Seguro" xr:uid="{00000000-0004-0000-0000-000008000000}"/>
    <hyperlink ref="B26" location="J!A1" display="J.     Integridad y Confiabilidad de los Activos" xr:uid="{00000000-0004-0000-0000-000009000000}"/>
    <hyperlink ref="B27" location="K!A1" display="K.      Gestión de Contratistas" xr:uid="{00000000-0004-0000-0000-00000A000000}"/>
    <hyperlink ref="B28" location="L!A1" display="L.       Entrenamiento y Aseguramiento del Desempeño" xr:uid="{00000000-0004-0000-0000-00000B000000}"/>
    <hyperlink ref="B29" location="M!A1" display="M.  Manejo del Cambio" xr:uid="{00000000-0004-0000-0000-00000C000000}"/>
    <hyperlink ref="B30" location="N!A1" display="N.   Preparación de la Operación" xr:uid="{00000000-0004-0000-0000-00000D000000}"/>
    <hyperlink ref="B31" location="O!A1" display="O.     Disciplina Operacional" xr:uid="{00000000-0004-0000-0000-00000E000000}"/>
    <hyperlink ref="B32" location="P!A1" display="P.      Gestión de Emergencias" xr:uid="{00000000-0004-0000-0000-00000F000000}"/>
    <hyperlink ref="B33" location="Q!A1" display="Q.     Ingeniería, Adquisiciones, Construcción y Entrega de Instalaciones" xr:uid="{00000000-0004-0000-0000-000010000000}"/>
    <hyperlink ref="B35" location="'R'!A1" display="R.    Investigación de Incidentes" xr:uid="{00000000-0004-0000-0000-000011000000}"/>
    <hyperlink ref="B36" location="S!A1" display="S.       Medición e Indicadores de Gestión" xr:uid="{00000000-0004-0000-0000-000012000000}"/>
    <hyperlink ref="B37" location="T!A1" display="T.       Auditorías" xr:uid="{00000000-0004-0000-0000-000013000000}"/>
    <hyperlink ref="B38" location="U!A1" display="U.     Revisión Gerencial y Mejora Continua" xr:uid="{00000000-0004-0000-0000-000014000000}"/>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5" r:id="rId3" name="Drop Down 3">
              <controlPr defaultSize="0" autoLine="0" autoPict="0">
                <anchor moveWithCells="1">
                  <from>
                    <xdr:col>1</xdr:col>
                    <xdr:colOff>9525</xdr:colOff>
                    <xdr:row>9</xdr:row>
                    <xdr:rowOff>180975</xdr:rowOff>
                  </from>
                  <to>
                    <xdr:col>2</xdr:col>
                    <xdr:colOff>9525</xdr:colOff>
                    <xdr:row>11</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11">
    <pageSetUpPr fitToPage="1"/>
  </sheetPr>
  <dimension ref="A2:L24"/>
  <sheetViews>
    <sheetView showGridLines="0" topLeftCell="A15" zoomScale="80" zoomScaleNormal="80" workbookViewId="0">
      <selection activeCell="G19" sqref="G10:G19"/>
    </sheetView>
  </sheetViews>
  <sheetFormatPr baseColWidth="10" defaultColWidth="11.42578125" defaultRowHeight="15" x14ac:dyDescent="0.25"/>
  <cols>
    <col min="1" max="3" width="2.28515625" style="1" customWidth="1"/>
    <col min="4" max="4" width="3.7109375" style="1" customWidth="1"/>
    <col min="5" max="5" width="5.28515625" style="1" bestFit="1" customWidth="1"/>
    <col min="6" max="6" width="60.7109375" style="1" customWidth="1"/>
    <col min="7" max="7" width="12.425781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51</v>
      </c>
      <c r="G2" s="13" t="s">
        <v>32</v>
      </c>
      <c r="H2" s="10" t="s">
        <v>52</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156" customHeight="1" x14ac:dyDescent="0.25">
      <c r="F7" s="141" t="s">
        <v>395</v>
      </c>
      <c r="G7" s="141"/>
      <c r="H7" s="141"/>
      <c r="I7" s="141" t="s">
        <v>429</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30" x14ac:dyDescent="0.25">
      <c r="A10" s="3"/>
      <c r="B10" s="3" t="s">
        <v>4</v>
      </c>
      <c r="C10" s="3" t="s">
        <v>13</v>
      </c>
      <c r="D10" s="14">
        <v>1</v>
      </c>
      <c r="E10" s="14" t="str">
        <f>CONCATENATE(B10,C10,D10)</f>
        <v>IIF1</v>
      </c>
      <c r="F10" s="17" t="s">
        <v>119</v>
      </c>
      <c r="G10" s="3"/>
      <c r="H10" s="3"/>
      <c r="I10" s="3"/>
      <c r="J10" s="3"/>
      <c r="K10" s="3"/>
      <c r="L10" s="3"/>
    </row>
    <row r="11" spans="1:12" ht="360" x14ac:dyDescent="0.25">
      <c r="A11" s="4">
        <v>1</v>
      </c>
      <c r="B11" s="4" t="s">
        <v>4</v>
      </c>
      <c r="C11" s="4" t="s">
        <v>13</v>
      </c>
      <c r="D11" s="5">
        <f>D10+1</f>
        <v>2</v>
      </c>
      <c r="E11" s="5" t="str">
        <f t="shared" ref="E11:E19" si="0">CONCATENATE(B11,C11,D11)</f>
        <v>IIF2</v>
      </c>
      <c r="F11" s="18" t="s">
        <v>256</v>
      </c>
      <c r="G11" s="4"/>
      <c r="H11" s="4"/>
      <c r="I11" s="4"/>
      <c r="J11" s="4"/>
      <c r="K11" s="4"/>
      <c r="L11" s="4"/>
    </row>
    <row r="12" spans="1:12" ht="45" x14ac:dyDescent="0.25">
      <c r="A12" s="3"/>
      <c r="B12" s="3" t="s">
        <v>4</v>
      </c>
      <c r="C12" s="3" t="s">
        <v>13</v>
      </c>
      <c r="D12" s="14">
        <f t="shared" ref="D12:D19" si="1">D11+1</f>
        <v>3</v>
      </c>
      <c r="E12" s="14" t="str">
        <f t="shared" si="0"/>
        <v>IIF3</v>
      </c>
      <c r="F12" s="17" t="s">
        <v>53</v>
      </c>
      <c r="G12" s="3"/>
      <c r="H12" s="3"/>
      <c r="I12" s="3"/>
      <c r="J12" s="3"/>
      <c r="K12" s="3"/>
      <c r="L12" s="3"/>
    </row>
    <row r="13" spans="1:12" ht="135" x14ac:dyDescent="0.25">
      <c r="A13" s="3"/>
      <c r="B13" s="3" t="s">
        <v>4</v>
      </c>
      <c r="C13" s="3" t="s">
        <v>13</v>
      </c>
      <c r="D13" s="14">
        <f t="shared" si="1"/>
        <v>4</v>
      </c>
      <c r="E13" s="14" t="str">
        <f t="shared" si="0"/>
        <v>IIF4</v>
      </c>
      <c r="F13" s="17" t="s">
        <v>257</v>
      </c>
      <c r="G13" s="3"/>
      <c r="H13" s="3"/>
      <c r="I13" s="3"/>
      <c r="J13" s="3"/>
      <c r="K13" s="3"/>
      <c r="L13" s="3"/>
    </row>
    <row r="14" spans="1:12" ht="90" x14ac:dyDescent="0.25">
      <c r="A14" s="3"/>
      <c r="B14" s="3" t="s">
        <v>4</v>
      </c>
      <c r="C14" s="3" t="s">
        <v>13</v>
      </c>
      <c r="D14" s="14">
        <f t="shared" si="1"/>
        <v>5</v>
      </c>
      <c r="E14" s="14" t="str">
        <f t="shared" si="0"/>
        <v>IIF5</v>
      </c>
      <c r="F14" s="17" t="s">
        <v>258</v>
      </c>
      <c r="G14" s="3"/>
      <c r="H14" s="3"/>
      <c r="I14" s="3"/>
      <c r="J14" s="3"/>
      <c r="K14" s="3"/>
      <c r="L14" s="3"/>
    </row>
    <row r="15" spans="1:12" ht="45" x14ac:dyDescent="0.25">
      <c r="A15" s="3"/>
      <c r="B15" s="3" t="s">
        <v>4</v>
      </c>
      <c r="C15" s="3" t="s">
        <v>13</v>
      </c>
      <c r="D15" s="14">
        <f t="shared" si="1"/>
        <v>6</v>
      </c>
      <c r="E15" s="14" t="str">
        <f t="shared" si="0"/>
        <v>IIF6</v>
      </c>
      <c r="F15" s="17" t="s">
        <v>259</v>
      </c>
      <c r="G15" s="3"/>
      <c r="H15" s="3"/>
      <c r="I15" s="3"/>
      <c r="J15" s="3"/>
      <c r="K15" s="3"/>
      <c r="L15" s="3"/>
    </row>
    <row r="16" spans="1:12" ht="75" x14ac:dyDescent="0.25">
      <c r="A16" s="4">
        <v>1</v>
      </c>
      <c r="B16" s="4" t="s">
        <v>4</v>
      </c>
      <c r="C16" s="4" t="s">
        <v>13</v>
      </c>
      <c r="D16" s="5">
        <f t="shared" si="1"/>
        <v>7</v>
      </c>
      <c r="E16" s="5" t="str">
        <f t="shared" si="0"/>
        <v>IIF7</v>
      </c>
      <c r="F16" s="15" t="s">
        <v>260</v>
      </c>
      <c r="G16" s="4"/>
      <c r="H16" s="4"/>
      <c r="I16" s="4"/>
      <c r="J16" s="4"/>
      <c r="K16" s="4"/>
      <c r="L16" s="4"/>
    </row>
    <row r="17" spans="1:12" ht="45" x14ac:dyDescent="0.25">
      <c r="A17" s="4">
        <v>1</v>
      </c>
      <c r="B17" s="4" t="s">
        <v>4</v>
      </c>
      <c r="C17" s="4" t="s">
        <v>13</v>
      </c>
      <c r="D17" s="5">
        <f t="shared" si="1"/>
        <v>8</v>
      </c>
      <c r="E17" s="5" t="str">
        <f t="shared" si="0"/>
        <v>IIF8</v>
      </c>
      <c r="F17" s="15" t="s">
        <v>261</v>
      </c>
      <c r="G17" s="4"/>
      <c r="H17" s="4"/>
      <c r="I17" s="4"/>
      <c r="J17" s="4"/>
      <c r="K17" s="4"/>
      <c r="L17" s="4"/>
    </row>
    <row r="18" spans="1:12" ht="30" x14ac:dyDescent="0.25">
      <c r="A18" s="3"/>
      <c r="B18" s="3" t="s">
        <v>4</v>
      </c>
      <c r="C18" s="3" t="s">
        <v>13</v>
      </c>
      <c r="D18" s="14">
        <f t="shared" si="1"/>
        <v>9</v>
      </c>
      <c r="E18" s="14" t="str">
        <f t="shared" si="0"/>
        <v>IIF9</v>
      </c>
      <c r="F18" s="16" t="s">
        <v>262</v>
      </c>
      <c r="G18" s="3"/>
      <c r="H18" s="3"/>
      <c r="I18" s="3"/>
      <c r="J18" s="3"/>
      <c r="K18" s="3"/>
      <c r="L18" s="3"/>
    </row>
    <row r="19" spans="1:12" ht="75" x14ac:dyDescent="0.25">
      <c r="A19" s="4">
        <v>1</v>
      </c>
      <c r="B19" s="4" t="s">
        <v>4</v>
      </c>
      <c r="C19" s="4" t="s">
        <v>13</v>
      </c>
      <c r="D19" s="5">
        <f t="shared" si="1"/>
        <v>10</v>
      </c>
      <c r="E19" s="5" t="str">
        <f t="shared" si="0"/>
        <v>IIF10</v>
      </c>
      <c r="F19" s="15" t="s">
        <v>263</v>
      </c>
      <c r="G19" s="4"/>
      <c r="H19" s="4"/>
      <c r="I19" s="4"/>
      <c r="J19" s="4"/>
      <c r="K19" s="4"/>
      <c r="L19" s="4"/>
    </row>
    <row r="22" spans="1:12" x14ac:dyDescent="0.25">
      <c r="B22" s="11"/>
      <c r="C22" s="11"/>
      <c r="D22" s="11"/>
      <c r="E22" s="11"/>
      <c r="F22" s="12" t="s">
        <v>38</v>
      </c>
      <c r="G22" s="11"/>
    </row>
    <row r="23" spans="1:12" x14ac:dyDescent="0.25">
      <c r="A23" s="2"/>
      <c r="B23" s="14" t="s">
        <v>4</v>
      </c>
      <c r="C23" s="14" t="s">
        <v>13</v>
      </c>
      <c r="D23" s="14" t="s">
        <v>28</v>
      </c>
      <c r="E23" s="14"/>
      <c r="F23" s="14" t="s">
        <v>39</v>
      </c>
      <c r="G23" s="71" t="e">
        <f>AVERAGE($G$10:$G$19)</f>
        <v>#DIV/0!</v>
      </c>
    </row>
    <row r="24" spans="1:12" x14ac:dyDescent="0.25">
      <c r="A24" s="2"/>
      <c r="B24" s="14" t="s">
        <v>4</v>
      </c>
      <c r="C24" s="14" t="s">
        <v>13</v>
      </c>
      <c r="D24" s="14" t="s">
        <v>30</v>
      </c>
      <c r="E24" s="14"/>
      <c r="F24" s="14" t="s">
        <v>40</v>
      </c>
      <c r="G24" s="71" t="e">
        <f>AVERAGEIFS($G$10:$G$19,$A$10:$A$19,1)</f>
        <v>#DIV/0!</v>
      </c>
    </row>
  </sheetData>
  <dataConsolidate/>
  <mergeCells count="2">
    <mergeCell ref="F7:H7"/>
    <mergeCell ref="I7:L7"/>
  </mergeCells>
  <hyperlinks>
    <hyperlink ref="H4" location="Intro!A1" display="Volver al inicio" xr:uid="{00000000-0004-0000-08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rowBreaks count="1" manualBreakCount="1">
    <brk id="21" min="1" max="6" man="1"/>
  </rowBreaks>
  <extLst>
    <ext xmlns:x14="http://schemas.microsoft.com/office/spreadsheetml/2009/9/main" uri="{78C0D931-6437-407d-A8EE-F0AAD7539E65}">
      <x14:conditionalFormattings>
        <x14:conditionalFormatting xmlns:xm="http://schemas.microsoft.com/office/excel/2006/main">
          <x14:cfRule type="expression" priority="1" id="{B4038C7A-6930-49F1-BE42-1066E35B62F6}">
            <xm:f>Intro!$H$5=3</xm:f>
            <x14:dxf>
              <fill>
                <patternFill patternType="mediumGray"/>
              </fill>
            </x14:dxf>
          </x14:cfRule>
          <xm:sqref>A10:L10 A12:L15 A18:L18</xm:sqref>
        </x14:conditionalFormatting>
        <x14:conditionalFormatting xmlns:xm="http://schemas.microsoft.com/office/excel/2006/main">
          <x14:cfRule type="expression" priority="3" id="{978726FE-FCE2-433C-AD90-6C07E1E232F9}">
            <xm:f>OR(Intro!$H$5=1,Intro!$H$5=2)</xm:f>
            <x14:dxf>
              <fill>
                <patternFill patternType="mediumGray"/>
              </fill>
            </x14:dxf>
          </x14:cfRule>
          <xm:sqref>A10:L19</xm:sqref>
        </x14:conditionalFormatting>
        <x14:conditionalFormatting xmlns:xm="http://schemas.microsoft.com/office/excel/2006/main">
          <x14:cfRule type="cellIs" priority="4" operator="equal" id="{3387AAD9-A068-4A3E-9927-64F80021EC53}">
            <xm:f>Listas!$A$6</xm:f>
            <x14:dxf>
              <fill>
                <patternFill>
                  <bgColor rgb="FF00B050"/>
                </patternFill>
              </fill>
            </x14:dxf>
          </x14:cfRule>
          <x14:cfRule type="cellIs" priority="5" operator="equal" id="{2D54E132-72ED-46DC-AA58-D84966F4CA42}">
            <xm:f>Listas!$A$5</xm:f>
            <x14:dxf>
              <fill>
                <patternFill>
                  <bgColor rgb="FF92D050"/>
                </patternFill>
              </fill>
            </x14:dxf>
          </x14:cfRule>
          <x14:cfRule type="cellIs" priority="6" operator="equal" id="{F36A9C69-29E5-4454-9FC9-6C60D1E71241}">
            <xm:f>Listas!$A$4</xm:f>
            <x14:dxf>
              <fill>
                <patternFill>
                  <bgColor rgb="FFFFC000"/>
                </patternFill>
              </fill>
            </x14:dxf>
          </x14:cfRule>
          <x14:cfRule type="cellIs" priority="7" operator="equal" id="{A1505E0A-6641-499A-80D9-8E7BC1884358}">
            <xm:f>Listas!$A$3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Listas!$A$2:$A$6</xm:f>
          </x14:formula1>
          <xm:sqref>G10:G19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2">
    <tabColor rgb="FFFF0000"/>
    <pageSetUpPr fitToPage="1"/>
  </sheetPr>
  <dimension ref="A2:L31"/>
  <sheetViews>
    <sheetView showGridLines="0" tabSelected="1" topLeftCell="A24" zoomScale="80" zoomScaleNormal="80" workbookViewId="0">
      <selection activeCell="H28" sqref="H28"/>
    </sheetView>
  </sheetViews>
  <sheetFormatPr baseColWidth="10" defaultColWidth="11.42578125" defaultRowHeight="15" x14ac:dyDescent="0.25"/>
  <cols>
    <col min="1" max="3" width="2.28515625" style="1" customWidth="1"/>
    <col min="4" max="4" width="3.7109375" style="1" customWidth="1"/>
    <col min="5" max="5" width="5.5703125" style="1" bestFit="1" customWidth="1"/>
    <col min="6" max="6" width="60.7109375" style="1" customWidth="1"/>
    <col min="7" max="7" width="12.425781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54</v>
      </c>
      <c r="G2" s="13" t="s">
        <v>32</v>
      </c>
      <c r="H2" s="10" t="s">
        <v>52</v>
      </c>
    </row>
    <row r="3" spans="1:12" x14ac:dyDescent="0.25">
      <c r="D3" s="2"/>
      <c r="E3" s="2"/>
    </row>
    <row r="4" spans="1:12" x14ac:dyDescent="0.25">
      <c r="F4" s="10" t="s">
        <v>34</v>
      </c>
      <c r="G4" s="19" t="s">
        <v>42</v>
      </c>
      <c r="H4" s="53" t="s">
        <v>131</v>
      </c>
    </row>
    <row r="5" spans="1:12" x14ac:dyDescent="0.25">
      <c r="F5" s="10"/>
      <c r="G5" s="2"/>
    </row>
    <row r="6" spans="1:12" x14ac:dyDescent="0.25">
      <c r="F6" s="10" t="s">
        <v>36</v>
      </c>
      <c r="G6" s="2"/>
      <c r="I6" s="10" t="s">
        <v>401</v>
      </c>
    </row>
    <row r="7" spans="1:12" ht="157.5" customHeight="1" x14ac:dyDescent="0.25">
      <c r="F7" s="141" t="s">
        <v>396</v>
      </c>
      <c r="G7" s="141"/>
      <c r="H7" s="141"/>
      <c r="I7" s="141" t="s">
        <v>430</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63.6" customHeight="1" x14ac:dyDescent="0.25">
      <c r="A10" s="4">
        <v>1</v>
      </c>
      <c r="B10" s="4" t="s">
        <v>4</v>
      </c>
      <c r="C10" s="4" t="s">
        <v>14</v>
      </c>
      <c r="D10" s="5">
        <v>1</v>
      </c>
      <c r="E10" s="5" t="str">
        <f>CONCATENATE(B10,C10,D10)</f>
        <v>IIG1</v>
      </c>
      <c r="F10" s="15" t="s">
        <v>55</v>
      </c>
      <c r="G10" s="4"/>
      <c r="H10" s="4"/>
      <c r="I10" s="4"/>
      <c r="J10" s="4"/>
      <c r="K10" s="4"/>
      <c r="L10" s="4"/>
    </row>
    <row r="11" spans="1:12" ht="85.9" customHeight="1" x14ac:dyDescent="0.25">
      <c r="A11" s="4">
        <v>1</v>
      </c>
      <c r="B11" s="4" t="s">
        <v>4</v>
      </c>
      <c r="C11" s="4" t="s">
        <v>14</v>
      </c>
      <c r="D11" s="5">
        <f>D10+1</f>
        <v>2</v>
      </c>
      <c r="E11" s="5" t="str">
        <f t="shared" ref="E11:E26" si="0">CONCATENATE(B11,C11,D11)</f>
        <v>IIG2</v>
      </c>
      <c r="F11" s="18" t="s">
        <v>56</v>
      </c>
      <c r="G11" s="4"/>
      <c r="H11" s="4"/>
      <c r="I11" s="4"/>
      <c r="J11" s="4"/>
      <c r="K11" s="4"/>
      <c r="L11" s="4"/>
    </row>
    <row r="12" spans="1:12" ht="145.15" customHeight="1" x14ac:dyDescent="0.25">
      <c r="A12" s="4">
        <v>1</v>
      </c>
      <c r="B12" s="4" t="s">
        <v>4</v>
      </c>
      <c r="C12" s="4" t="s">
        <v>14</v>
      </c>
      <c r="D12" s="5">
        <f t="shared" ref="D12:D26" si="1">D11+1</f>
        <v>3</v>
      </c>
      <c r="E12" s="5" t="str">
        <f t="shared" si="0"/>
        <v>IIG3</v>
      </c>
      <c r="F12" s="15" t="s">
        <v>57</v>
      </c>
      <c r="G12" s="4"/>
      <c r="H12" s="4"/>
      <c r="I12" s="4"/>
      <c r="J12" s="4"/>
      <c r="K12" s="4"/>
      <c r="L12" s="4"/>
    </row>
    <row r="13" spans="1:12" ht="108" customHeight="1" x14ac:dyDescent="0.25">
      <c r="A13" s="3"/>
      <c r="B13" s="3" t="s">
        <v>4</v>
      </c>
      <c r="C13" s="3" t="s">
        <v>14</v>
      </c>
      <c r="D13" s="14">
        <f t="shared" si="1"/>
        <v>4</v>
      </c>
      <c r="E13" s="14" t="str">
        <f t="shared" si="0"/>
        <v>IIG4</v>
      </c>
      <c r="F13" s="17" t="s">
        <v>436</v>
      </c>
      <c r="G13" s="3"/>
      <c r="H13" s="3"/>
      <c r="I13" s="3"/>
      <c r="J13" s="3"/>
      <c r="K13" s="3"/>
      <c r="L13" s="3"/>
    </row>
    <row r="14" spans="1:12" ht="45" x14ac:dyDescent="0.25">
      <c r="A14" s="3"/>
      <c r="B14" s="3" t="s">
        <v>4</v>
      </c>
      <c r="C14" s="3" t="s">
        <v>14</v>
      </c>
      <c r="D14" s="14">
        <f t="shared" si="1"/>
        <v>5</v>
      </c>
      <c r="E14" s="14" t="str">
        <f t="shared" si="0"/>
        <v>IIG5</v>
      </c>
      <c r="F14" s="17" t="s">
        <v>437</v>
      </c>
      <c r="G14" s="3"/>
      <c r="H14" s="3"/>
      <c r="I14" s="3"/>
      <c r="J14" s="3"/>
      <c r="K14" s="3"/>
      <c r="L14" s="3"/>
    </row>
    <row r="15" spans="1:12" ht="96" customHeight="1" x14ac:dyDescent="0.25">
      <c r="A15" s="4">
        <v>1</v>
      </c>
      <c r="B15" s="4" t="s">
        <v>4</v>
      </c>
      <c r="C15" s="4" t="s">
        <v>14</v>
      </c>
      <c r="D15" s="5">
        <f t="shared" si="1"/>
        <v>6</v>
      </c>
      <c r="E15" s="5" t="str">
        <f t="shared" si="0"/>
        <v>IIG6</v>
      </c>
      <c r="F15" s="15" t="s">
        <v>438</v>
      </c>
      <c r="G15" s="4"/>
      <c r="H15" s="4"/>
      <c r="I15" s="4"/>
      <c r="J15" s="4"/>
      <c r="K15" s="4"/>
      <c r="L15" s="4"/>
    </row>
    <row r="16" spans="1:12" ht="154.5" customHeight="1" x14ac:dyDescent="0.25">
      <c r="A16" s="3"/>
      <c r="B16" s="3" t="s">
        <v>4</v>
      </c>
      <c r="C16" s="3" t="s">
        <v>14</v>
      </c>
      <c r="D16" s="14">
        <f t="shared" si="1"/>
        <v>7</v>
      </c>
      <c r="E16" s="14" t="str">
        <f t="shared" si="0"/>
        <v>IIG7</v>
      </c>
      <c r="F16" s="17" t="s">
        <v>439</v>
      </c>
      <c r="G16" s="3"/>
      <c r="H16" s="3"/>
      <c r="I16" s="3"/>
      <c r="J16" s="3"/>
      <c r="K16" s="3"/>
      <c r="L16" s="3"/>
    </row>
    <row r="17" spans="1:12" ht="60" x14ac:dyDescent="0.25">
      <c r="A17" s="3"/>
      <c r="B17" s="3" t="s">
        <v>4</v>
      </c>
      <c r="C17" s="3" t="s">
        <v>14</v>
      </c>
      <c r="D17" s="14">
        <f t="shared" si="1"/>
        <v>8</v>
      </c>
      <c r="E17" s="14" t="str">
        <f t="shared" si="0"/>
        <v>IIG8</v>
      </c>
      <c r="F17" s="17" t="s">
        <v>440</v>
      </c>
      <c r="G17" s="3"/>
      <c r="H17" s="3"/>
      <c r="I17" s="3"/>
      <c r="J17" s="3"/>
      <c r="K17" s="3"/>
      <c r="L17" s="3"/>
    </row>
    <row r="18" spans="1:12" ht="122.25" customHeight="1" x14ac:dyDescent="0.25">
      <c r="A18" s="3"/>
      <c r="B18" s="3" t="s">
        <v>4</v>
      </c>
      <c r="C18" s="3" t="s">
        <v>14</v>
      </c>
      <c r="D18" s="14">
        <f t="shared" si="1"/>
        <v>9</v>
      </c>
      <c r="E18" s="14" t="str">
        <f t="shared" si="0"/>
        <v>IIG9</v>
      </c>
      <c r="F18" s="16" t="s">
        <v>441</v>
      </c>
      <c r="G18" s="3"/>
      <c r="H18" s="3"/>
      <c r="I18" s="3"/>
      <c r="J18" s="3"/>
      <c r="K18" s="3"/>
      <c r="L18" s="3"/>
    </row>
    <row r="19" spans="1:12" ht="75" x14ac:dyDescent="0.25">
      <c r="A19" s="3"/>
      <c r="B19" s="3" t="s">
        <v>4</v>
      </c>
      <c r="C19" s="3" t="s">
        <v>14</v>
      </c>
      <c r="D19" s="14">
        <f t="shared" si="1"/>
        <v>10</v>
      </c>
      <c r="E19" s="14" t="str">
        <f t="shared" si="0"/>
        <v>IIG10</v>
      </c>
      <c r="F19" s="17" t="s">
        <v>442</v>
      </c>
      <c r="G19" s="3"/>
      <c r="H19" s="3"/>
      <c r="I19" s="3"/>
      <c r="J19" s="3"/>
      <c r="K19" s="3"/>
      <c r="L19" s="3"/>
    </row>
    <row r="20" spans="1:12" ht="86.25" customHeight="1" x14ac:dyDescent="0.25">
      <c r="A20" s="3"/>
      <c r="B20" s="3" t="s">
        <v>4</v>
      </c>
      <c r="C20" s="3" t="s">
        <v>14</v>
      </c>
      <c r="D20" s="14">
        <f t="shared" si="1"/>
        <v>11</v>
      </c>
      <c r="E20" s="14" t="str">
        <f t="shared" si="0"/>
        <v>IIG11</v>
      </c>
      <c r="F20" s="17" t="s">
        <v>58</v>
      </c>
      <c r="G20" s="3"/>
      <c r="H20" s="3"/>
      <c r="I20" s="3"/>
      <c r="J20" s="3"/>
      <c r="K20" s="3"/>
      <c r="L20" s="3"/>
    </row>
    <row r="21" spans="1:12" ht="180.75" customHeight="1" x14ac:dyDescent="0.25">
      <c r="A21" s="4">
        <v>1</v>
      </c>
      <c r="B21" s="4" t="s">
        <v>4</v>
      </c>
      <c r="C21" s="4" t="s">
        <v>14</v>
      </c>
      <c r="D21" s="5">
        <f t="shared" si="1"/>
        <v>12</v>
      </c>
      <c r="E21" s="5" t="str">
        <f t="shared" si="0"/>
        <v>IIG12</v>
      </c>
      <c r="F21" s="15" t="s">
        <v>443</v>
      </c>
      <c r="G21" s="4"/>
      <c r="H21" s="4"/>
      <c r="I21" s="4"/>
      <c r="J21" s="4"/>
      <c r="K21" s="4"/>
      <c r="L21" s="4"/>
    </row>
    <row r="22" spans="1:12" ht="245.25" customHeight="1" x14ac:dyDescent="0.25">
      <c r="A22" s="4">
        <v>1</v>
      </c>
      <c r="B22" s="4" t="s">
        <v>4</v>
      </c>
      <c r="C22" s="4" t="s">
        <v>14</v>
      </c>
      <c r="D22" s="5">
        <f t="shared" si="1"/>
        <v>13</v>
      </c>
      <c r="E22" s="5" t="str">
        <f t="shared" si="0"/>
        <v>IIG13</v>
      </c>
      <c r="F22" s="15" t="s">
        <v>444</v>
      </c>
      <c r="G22" s="4"/>
      <c r="H22" s="4"/>
      <c r="I22" s="4"/>
      <c r="J22" s="4"/>
      <c r="K22" s="4"/>
      <c r="L22" s="4"/>
    </row>
    <row r="23" spans="1:12" ht="90" x14ac:dyDescent="0.25">
      <c r="A23" s="3"/>
      <c r="B23" s="3" t="s">
        <v>4</v>
      </c>
      <c r="C23" s="3" t="s">
        <v>14</v>
      </c>
      <c r="D23" s="14">
        <f t="shared" si="1"/>
        <v>14</v>
      </c>
      <c r="E23" s="14" t="str">
        <f t="shared" si="0"/>
        <v>IIG14</v>
      </c>
      <c r="F23" s="17" t="s">
        <v>445</v>
      </c>
      <c r="G23" s="3"/>
      <c r="H23" s="3"/>
      <c r="I23" s="3"/>
      <c r="J23" s="3"/>
      <c r="K23" s="3"/>
      <c r="L23" s="3"/>
    </row>
    <row r="24" spans="1:12" ht="60" x14ac:dyDescent="0.25">
      <c r="A24" s="3"/>
      <c r="B24" s="3" t="s">
        <v>4</v>
      </c>
      <c r="C24" s="3" t="s">
        <v>14</v>
      </c>
      <c r="D24" s="14">
        <f t="shared" si="1"/>
        <v>15</v>
      </c>
      <c r="E24" s="14" t="str">
        <f t="shared" si="0"/>
        <v>IIG15</v>
      </c>
      <c r="F24" s="16" t="s">
        <v>446</v>
      </c>
      <c r="G24" s="3"/>
      <c r="H24" s="3"/>
      <c r="I24" s="3"/>
      <c r="J24" s="3"/>
      <c r="K24" s="3"/>
      <c r="L24" s="3"/>
    </row>
    <row r="25" spans="1:12" ht="60" x14ac:dyDescent="0.25">
      <c r="A25" s="3"/>
      <c r="B25" s="3" t="s">
        <v>4</v>
      </c>
      <c r="C25" s="3" t="s">
        <v>14</v>
      </c>
      <c r="D25" s="14">
        <f t="shared" si="1"/>
        <v>16</v>
      </c>
      <c r="E25" s="14" t="str">
        <f t="shared" si="0"/>
        <v>IIG16</v>
      </c>
      <c r="F25" s="16" t="s">
        <v>447</v>
      </c>
      <c r="G25" s="3"/>
      <c r="H25" s="3"/>
      <c r="I25" s="3"/>
      <c r="J25" s="3"/>
      <c r="K25" s="3"/>
      <c r="L25" s="3"/>
    </row>
    <row r="26" spans="1:12" ht="30" x14ac:dyDescent="0.25">
      <c r="A26" s="3"/>
      <c r="B26" s="3" t="s">
        <v>4</v>
      </c>
      <c r="C26" s="3" t="s">
        <v>14</v>
      </c>
      <c r="D26" s="14">
        <f t="shared" si="1"/>
        <v>17</v>
      </c>
      <c r="E26" s="14" t="str">
        <f t="shared" si="0"/>
        <v>IIG17</v>
      </c>
      <c r="F26" s="16" t="s">
        <v>448</v>
      </c>
      <c r="G26" s="3"/>
      <c r="H26" s="3"/>
      <c r="I26" s="3"/>
      <c r="J26" s="3"/>
      <c r="K26" s="3"/>
      <c r="L26" s="3"/>
    </row>
    <row r="29" spans="1:12" x14ac:dyDescent="0.25">
      <c r="B29" s="11"/>
      <c r="C29" s="11"/>
      <c r="D29" s="11"/>
      <c r="E29" s="11"/>
      <c r="F29" s="12" t="s">
        <v>38</v>
      </c>
      <c r="G29" s="11"/>
    </row>
    <row r="30" spans="1:12" x14ac:dyDescent="0.25">
      <c r="A30" s="2"/>
      <c r="B30" s="14" t="s">
        <v>4</v>
      </c>
      <c r="C30" s="14" t="s">
        <v>14</v>
      </c>
      <c r="D30" s="14" t="s">
        <v>28</v>
      </c>
      <c r="E30" s="14"/>
      <c r="F30" s="14" t="s">
        <v>39</v>
      </c>
      <c r="G30" s="71" t="e">
        <f>AVERAGE($G$10:$G$26)</f>
        <v>#DIV/0!</v>
      </c>
    </row>
    <row r="31" spans="1:12" x14ac:dyDescent="0.25">
      <c r="A31" s="2"/>
      <c r="B31" s="14" t="s">
        <v>4</v>
      </c>
      <c r="C31" s="14" t="s">
        <v>14</v>
      </c>
      <c r="D31" s="14" t="s">
        <v>30</v>
      </c>
      <c r="E31" s="14"/>
      <c r="F31" s="14" t="s">
        <v>40</v>
      </c>
      <c r="G31" s="71" t="e">
        <f>AVERAGEIFS($G$10:$G$26,$A$10:$A$26,1)</f>
        <v>#DIV/0!</v>
      </c>
    </row>
  </sheetData>
  <dataConsolidate/>
  <mergeCells count="2">
    <mergeCell ref="F7:H7"/>
    <mergeCell ref="I7:L7"/>
  </mergeCells>
  <conditionalFormatting sqref="G10:G26">
    <cfRule type="cellIs" dxfId="155" priority="2" operator="equal">
      <formula>4</formula>
    </cfRule>
    <cfRule type="cellIs" dxfId="154" priority="3" operator="equal">
      <formula>3</formula>
    </cfRule>
    <cfRule type="cellIs" dxfId="153" priority="4" operator="equal">
      <formula>2</formula>
    </cfRule>
    <cfRule type="cellIs" dxfId="152" priority="5" operator="equal">
      <formula>1</formula>
    </cfRule>
  </conditionalFormatting>
  <hyperlinks>
    <hyperlink ref="H4" location="Intro!A1" display="Volver al inicio" xr:uid="{00000000-0004-0000-09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469C1518-89D1-4AC7-9A55-4B30856EA633}">
            <xm:f>OR(Intro!$H$5=1,Intro!$H$5=3)</xm:f>
            <x14:dxf>
              <fill>
                <patternFill patternType="mediumGray"/>
              </fill>
            </x14:dxf>
          </x14:cfRule>
          <xm:sqref>A13:L14 A16:L20 A23:L26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Listas!$A$2:$A$6</xm:f>
          </x14:formula1>
          <xm:sqref>G10:G26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5">
    <pageSetUpPr fitToPage="1"/>
  </sheetPr>
  <dimension ref="A2:L25"/>
  <sheetViews>
    <sheetView showGridLines="0" topLeftCell="A5" zoomScale="80" zoomScaleNormal="80" workbookViewId="0">
      <selection activeCell="G10" sqref="G10:G20"/>
    </sheetView>
  </sheetViews>
  <sheetFormatPr baseColWidth="10" defaultColWidth="11.42578125" defaultRowHeight="15" x14ac:dyDescent="0.25"/>
  <cols>
    <col min="1" max="3" width="2.28515625" style="1" customWidth="1"/>
    <col min="4" max="4" width="3.7109375" style="1" customWidth="1"/>
    <col min="5" max="5" width="5.85546875" style="1" bestFit="1" customWidth="1"/>
    <col min="6" max="6" width="60.7109375" style="1" customWidth="1"/>
    <col min="7" max="7" width="12.8554687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59</v>
      </c>
      <c r="G2" s="13" t="s">
        <v>32</v>
      </c>
      <c r="H2" s="10" t="s">
        <v>60</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150" customHeight="1" x14ac:dyDescent="0.25">
      <c r="F7" s="141" t="s">
        <v>397</v>
      </c>
      <c r="G7" s="141"/>
      <c r="H7" s="141"/>
      <c r="I7" s="141" t="s">
        <v>431</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240" x14ac:dyDescent="0.25">
      <c r="A10" s="4">
        <v>1</v>
      </c>
      <c r="B10" s="4" t="s">
        <v>5</v>
      </c>
      <c r="C10" s="4" t="s">
        <v>15</v>
      </c>
      <c r="D10" s="5">
        <v>1</v>
      </c>
      <c r="E10" s="5" t="str">
        <f>CONCATENATE(B10,C10,D10)</f>
        <v>IIIH1</v>
      </c>
      <c r="F10" s="15" t="s">
        <v>264</v>
      </c>
      <c r="G10" s="4"/>
      <c r="H10" s="4"/>
      <c r="I10" s="4"/>
      <c r="J10" s="4"/>
      <c r="K10" s="4"/>
      <c r="L10" s="4"/>
    </row>
    <row r="11" spans="1:12" ht="30" x14ac:dyDescent="0.25">
      <c r="A11" s="3"/>
      <c r="B11" s="3" t="s">
        <v>5</v>
      </c>
      <c r="C11" s="3" t="s">
        <v>15</v>
      </c>
      <c r="D11" s="14">
        <f>D10+1</f>
        <v>2</v>
      </c>
      <c r="E11" s="14" t="str">
        <f t="shared" ref="E11:E20" si="0">CONCATENATE(B11,C11,D11)</f>
        <v>IIIH2</v>
      </c>
      <c r="F11" s="16" t="s">
        <v>61</v>
      </c>
      <c r="G11" s="3"/>
      <c r="H11" s="3"/>
      <c r="I11" s="3"/>
      <c r="J11" s="3"/>
      <c r="K11" s="3"/>
      <c r="L11" s="3"/>
    </row>
    <row r="12" spans="1:12" ht="30" x14ac:dyDescent="0.25">
      <c r="A12" s="4">
        <v>1</v>
      </c>
      <c r="B12" s="4" t="s">
        <v>5</v>
      </c>
      <c r="C12" s="4" t="s">
        <v>15</v>
      </c>
      <c r="D12" s="5">
        <f t="shared" ref="D12:D20" si="1">D11+1</f>
        <v>3</v>
      </c>
      <c r="E12" s="5" t="str">
        <f t="shared" si="0"/>
        <v>IIIH3</v>
      </c>
      <c r="F12" s="15" t="s">
        <v>62</v>
      </c>
      <c r="G12" s="4"/>
      <c r="H12" s="4"/>
      <c r="I12" s="4"/>
      <c r="J12" s="4"/>
      <c r="K12" s="4"/>
      <c r="L12" s="4"/>
    </row>
    <row r="13" spans="1:12" ht="60" x14ac:dyDescent="0.25">
      <c r="A13" s="3"/>
      <c r="B13" s="3" t="s">
        <v>5</v>
      </c>
      <c r="C13" s="3" t="s">
        <v>15</v>
      </c>
      <c r="D13" s="14">
        <f t="shared" si="1"/>
        <v>4</v>
      </c>
      <c r="E13" s="14" t="str">
        <f t="shared" si="0"/>
        <v>IIIH4</v>
      </c>
      <c r="F13" s="17" t="s">
        <v>63</v>
      </c>
      <c r="G13" s="3"/>
      <c r="H13" s="3"/>
      <c r="I13" s="3"/>
      <c r="J13" s="3"/>
      <c r="K13" s="3"/>
      <c r="L13" s="3"/>
    </row>
    <row r="14" spans="1:12" ht="30" x14ac:dyDescent="0.25">
      <c r="A14" s="4">
        <v>1</v>
      </c>
      <c r="B14" s="4" t="s">
        <v>5</v>
      </c>
      <c r="C14" s="4" t="s">
        <v>15</v>
      </c>
      <c r="D14" s="5">
        <f t="shared" si="1"/>
        <v>5</v>
      </c>
      <c r="E14" s="5" t="str">
        <f t="shared" si="0"/>
        <v>IIIH5</v>
      </c>
      <c r="F14" s="15" t="s">
        <v>64</v>
      </c>
      <c r="G14" s="4"/>
      <c r="H14" s="4"/>
      <c r="I14" s="4"/>
      <c r="J14" s="4"/>
      <c r="K14" s="4"/>
      <c r="L14" s="4"/>
    </row>
    <row r="15" spans="1:12" ht="60" x14ac:dyDescent="0.25">
      <c r="A15" s="3"/>
      <c r="B15" s="3" t="s">
        <v>5</v>
      </c>
      <c r="C15" s="3" t="s">
        <v>15</v>
      </c>
      <c r="D15" s="14">
        <f t="shared" si="1"/>
        <v>6</v>
      </c>
      <c r="E15" s="14" t="str">
        <f t="shared" si="0"/>
        <v>IIIH6</v>
      </c>
      <c r="F15" s="17" t="s">
        <v>265</v>
      </c>
      <c r="G15" s="3"/>
      <c r="H15" s="3"/>
      <c r="I15" s="3"/>
      <c r="J15" s="3"/>
      <c r="K15" s="3"/>
      <c r="L15" s="3"/>
    </row>
    <row r="16" spans="1:12" ht="45" x14ac:dyDescent="0.25">
      <c r="A16" s="3"/>
      <c r="B16" s="3" t="s">
        <v>5</v>
      </c>
      <c r="C16" s="3" t="s">
        <v>15</v>
      </c>
      <c r="D16" s="14">
        <f t="shared" si="1"/>
        <v>7</v>
      </c>
      <c r="E16" s="14" t="str">
        <f t="shared" si="0"/>
        <v>IIIH7</v>
      </c>
      <c r="F16" s="17" t="s">
        <v>65</v>
      </c>
      <c r="G16" s="3"/>
      <c r="H16" s="3"/>
      <c r="I16" s="3"/>
      <c r="J16" s="3"/>
      <c r="K16" s="3"/>
      <c r="L16" s="3"/>
    </row>
    <row r="17" spans="1:12" ht="45" x14ac:dyDescent="0.25">
      <c r="A17" s="3"/>
      <c r="B17" s="3" t="s">
        <v>5</v>
      </c>
      <c r="C17" s="3" t="s">
        <v>15</v>
      </c>
      <c r="D17" s="14">
        <f t="shared" si="1"/>
        <v>8</v>
      </c>
      <c r="E17" s="14" t="str">
        <f t="shared" si="0"/>
        <v>IIIH8</v>
      </c>
      <c r="F17" s="17" t="s">
        <v>66</v>
      </c>
      <c r="G17" s="3"/>
      <c r="H17" s="3"/>
      <c r="I17" s="3"/>
      <c r="J17" s="3"/>
      <c r="K17" s="3"/>
      <c r="L17" s="3"/>
    </row>
    <row r="18" spans="1:12" ht="75" x14ac:dyDescent="0.25">
      <c r="A18" s="3"/>
      <c r="B18" s="3" t="s">
        <v>5</v>
      </c>
      <c r="C18" s="3" t="s">
        <v>15</v>
      </c>
      <c r="D18" s="14">
        <f t="shared" si="1"/>
        <v>9</v>
      </c>
      <c r="E18" s="14" t="str">
        <f t="shared" si="0"/>
        <v>IIIH9</v>
      </c>
      <c r="F18" s="16" t="s">
        <v>266</v>
      </c>
      <c r="G18" s="3"/>
      <c r="H18" s="3"/>
      <c r="I18" s="3"/>
      <c r="J18" s="3"/>
      <c r="K18" s="3"/>
      <c r="L18" s="3"/>
    </row>
    <row r="19" spans="1:12" ht="45" x14ac:dyDescent="0.25">
      <c r="A19" s="3"/>
      <c r="B19" s="3" t="s">
        <v>5</v>
      </c>
      <c r="C19" s="3" t="s">
        <v>15</v>
      </c>
      <c r="D19" s="14">
        <f t="shared" si="1"/>
        <v>10</v>
      </c>
      <c r="E19" s="14" t="str">
        <f t="shared" si="0"/>
        <v>IIIH10</v>
      </c>
      <c r="F19" s="17" t="s">
        <v>67</v>
      </c>
      <c r="G19" s="3"/>
      <c r="H19" s="3"/>
      <c r="I19" s="3"/>
      <c r="J19" s="3"/>
      <c r="K19" s="3"/>
      <c r="L19" s="3"/>
    </row>
    <row r="20" spans="1:12" ht="30" x14ac:dyDescent="0.25">
      <c r="A20" s="4">
        <v>1</v>
      </c>
      <c r="B20" s="4" t="s">
        <v>5</v>
      </c>
      <c r="C20" s="4" t="s">
        <v>15</v>
      </c>
      <c r="D20" s="5">
        <f t="shared" si="1"/>
        <v>11</v>
      </c>
      <c r="E20" s="5" t="str">
        <f t="shared" si="0"/>
        <v>IIIH11</v>
      </c>
      <c r="F20" s="15" t="s">
        <v>68</v>
      </c>
      <c r="G20" s="4"/>
      <c r="H20" s="4"/>
      <c r="I20" s="4"/>
      <c r="J20" s="4"/>
      <c r="K20" s="4"/>
      <c r="L20" s="4"/>
    </row>
    <row r="23" spans="1:12" x14ac:dyDescent="0.25">
      <c r="B23" s="11"/>
      <c r="C23" s="11"/>
      <c r="D23" s="11"/>
      <c r="E23" s="11"/>
      <c r="F23" s="12" t="s">
        <v>38</v>
      </c>
      <c r="G23" s="11"/>
    </row>
    <row r="24" spans="1:12" x14ac:dyDescent="0.25">
      <c r="A24" s="2"/>
      <c r="B24" s="14" t="s">
        <v>5</v>
      </c>
      <c r="C24" s="14" t="s">
        <v>15</v>
      </c>
      <c r="D24" s="14" t="s">
        <v>28</v>
      </c>
      <c r="E24" s="14"/>
      <c r="F24" s="14" t="s">
        <v>39</v>
      </c>
      <c r="G24" s="71" t="e">
        <f>AVERAGE($G$10:$G$20)</f>
        <v>#DIV/0!</v>
      </c>
    </row>
    <row r="25" spans="1:12" x14ac:dyDescent="0.25">
      <c r="A25" s="2"/>
      <c r="B25" s="14" t="s">
        <v>5</v>
      </c>
      <c r="C25" s="14" t="s">
        <v>15</v>
      </c>
      <c r="D25" s="14" t="s">
        <v>30</v>
      </c>
      <c r="E25" s="14"/>
      <c r="F25" s="14" t="s">
        <v>40</v>
      </c>
      <c r="G25" s="71" t="e">
        <f>AVERAGEIFS($G$10:$G$20,$A$10:$A$20,1)</f>
        <v>#DIV/0!</v>
      </c>
    </row>
  </sheetData>
  <dataConsolidate/>
  <mergeCells count="2">
    <mergeCell ref="F7:H7"/>
    <mergeCell ref="I7:L7"/>
  </mergeCells>
  <hyperlinks>
    <hyperlink ref="H4" location="Intro!A1" display="Volver al inicio" xr:uid="{00000000-0004-0000-0A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784E80D3-BC1E-44B6-B7FE-1261B4FE4E83}">
            <xm:f>Intro!$H$5=3</xm:f>
            <x14:dxf>
              <fill>
                <patternFill patternType="mediumGray"/>
              </fill>
            </x14:dxf>
          </x14:cfRule>
          <xm:sqref>A11:L11 A13:L13 A15:L19</xm:sqref>
        </x14:conditionalFormatting>
        <x14:conditionalFormatting xmlns:xm="http://schemas.microsoft.com/office/excel/2006/main">
          <x14:cfRule type="expression" priority="2" id="{B39C2B44-8FA4-456D-B62B-2B9A1CCC989E}">
            <xm:f>OR(Intro!$H$5=1,Intro!$H$5=2)</xm:f>
            <x14:dxf>
              <fill>
                <patternFill patternType="mediumGray"/>
              </fill>
            </x14:dxf>
          </x14:cfRule>
          <xm:sqref>B10:L20</xm:sqref>
        </x14:conditionalFormatting>
        <x14:conditionalFormatting xmlns:xm="http://schemas.microsoft.com/office/excel/2006/main">
          <x14:cfRule type="cellIs" priority="7" operator="equal" id="{61150F8E-0C66-4409-B3DD-CC0D6C187006}">
            <xm:f>Listas!$A$6</xm:f>
            <x14:dxf>
              <fill>
                <patternFill>
                  <bgColor rgb="FF00B050"/>
                </patternFill>
              </fill>
            </x14:dxf>
          </x14:cfRule>
          <x14:cfRule type="cellIs" priority="8" operator="equal" id="{8C1D0BAC-393E-44B4-8A55-C06338E3AE73}">
            <xm:f>Listas!$A$5</xm:f>
            <x14:dxf>
              <fill>
                <patternFill>
                  <bgColor rgb="FF92D050"/>
                </patternFill>
              </fill>
            </x14:dxf>
          </x14:cfRule>
          <x14:cfRule type="cellIs" priority="9" operator="equal" id="{A6F0BA3D-A061-45B2-91CD-A48015C8C7A7}">
            <xm:f>Listas!$A$4</xm:f>
            <x14:dxf>
              <fill>
                <patternFill>
                  <bgColor rgb="FFFFC000"/>
                </patternFill>
              </fill>
            </x14:dxf>
          </x14:cfRule>
          <x14:cfRule type="cellIs" priority="10" operator="equal" id="{7158B91A-FD36-4C22-9426-709903279F44}">
            <xm:f>Listas!$A$3</xm:f>
            <x14:dxf>
              <fill>
                <patternFill>
                  <bgColor rgb="FFFF0000"/>
                </patternFill>
              </fill>
            </x14:dxf>
          </x14:cfRule>
          <xm:sqref>G3:G6</xm:sqref>
        </x14:conditionalFormatting>
        <x14:conditionalFormatting xmlns:xm="http://schemas.microsoft.com/office/excel/2006/main">
          <x14:cfRule type="cellIs" priority="19" operator="equal" id="{8A331D7C-A10B-48DE-9CD3-29490CDAF7D3}">
            <xm:f>Listas!$A$6</xm:f>
            <x14:dxf>
              <fill>
                <patternFill>
                  <bgColor rgb="FF00B050"/>
                </patternFill>
              </fill>
            </x14:dxf>
          </x14:cfRule>
          <x14:cfRule type="cellIs" priority="20" operator="equal" id="{A42CCA12-75A7-495A-ADB4-47C1EF080407}">
            <xm:f>Listas!$A$5</xm:f>
            <x14:dxf>
              <fill>
                <patternFill>
                  <bgColor rgb="FF92D050"/>
                </patternFill>
              </fill>
            </x14:dxf>
          </x14:cfRule>
          <x14:cfRule type="cellIs" priority="21" operator="equal" id="{59760363-1B68-4693-A43C-D656F53FD68D}">
            <xm:f>Listas!$A$4</xm:f>
            <x14:dxf>
              <fill>
                <patternFill>
                  <bgColor rgb="FFFFC000"/>
                </patternFill>
              </fill>
            </x14:dxf>
          </x14:cfRule>
          <x14:cfRule type="cellIs" priority="22" operator="equal" id="{0ACC823B-84FE-4A92-BE03-A23D9CA6D50E}">
            <xm:f>Listas!$A$3</xm:f>
            <x14:dxf>
              <fill>
                <patternFill>
                  <bgColor rgb="FFFF0000"/>
                </patternFill>
              </fill>
            </x14:dxf>
          </x14:cfRule>
          <xm:sqref>G8 G10:G20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Listas!$A$2:$A$6</xm:f>
          </x14:formula1>
          <xm:sqref>G10:G20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6">
    <pageSetUpPr fitToPage="1"/>
  </sheetPr>
  <dimension ref="A2:L27"/>
  <sheetViews>
    <sheetView showGridLines="0" topLeftCell="A19" zoomScale="80" zoomScaleNormal="80" workbookViewId="0">
      <selection activeCell="G22" sqref="G10:G22"/>
    </sheetView>
  </sheetViews>
  <sheetFormatPr baseColWidth="10" defaultColWidth="11.42578125" defaultRowHeight="15" x14ac:dyDescent="0.25"/>
  <cols>
    <col min="1" max="3" width="2.28515625" style="1" customWidth="1"/>
    <col min="4" max="4" width="3.7109375" style="1" customWidth="1"/>
    <col min="5" max="5" width="5.28515625" style="1" bestFit="1" customWidth="1"/>
    <col min="6" max="6" width="60.7109375" style="1" customWidth="1"/>
    <col min="7" max="7" width="14.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114</v>
      </c>
      <c r="G2" s="13" t="s">
        <v>32</v>
      </c>
      <c r="H2" s="10" t="s">
        <v>60</v>
      </c>
    </row>
    <row r="3" spans="1:12" x14ac:dyDescent="0.25">
      <c r="D3" s="2"/>
      <c r="E3" s="2"/>
    </row>
    <row r="4" spans="1:12" x14ac:dyDescent="0.25">
      <c r="F4" s="10" t="s">
        <v>115</v>
      </c>
      <c r="G4" s="2" t="s">
        <v>35</v>
      </c>
      <c r="H4" s="53" t="s">
        <v>131</v>
      </c>
    </row>
    <row r="5" spans="1:12" x14ac:dyDescent="0.25">
      <c r="F5" s="10"/>
      <c r="G5" s="2"/>
    </row>
    <row r="6" spans="1:12" x14ac:dyDescent="0.25">
      <c r="F6" s="10" t="s">
        <v>36</v>
      </c>
      <c r="G6" s="2"/>
      <c r="I6" s="10" t="s">
        <v>401</v>
      </c>
    </row>
    <row r="7" spans="1:12" ht="181.5" customHeight="1" x14ac:dyDescent="0.25">
      <c r="F7" s="141" t="s">
        <v>398</v>
      </c>
      <c r="G7" s="141"/>
      <c r="H7" s="141"/>
      <c r="I7" s="141" t="s">
        <v>432</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102.6" customHeight="1" x14ac:dyDescent="0.25">
      <c r="A10" s="4">
        <v>1</v>
      </c>
      <c r="B10" s="4" t="s">
        <v>5</v>
      </c>
      <c r="C10" s="4" t="s">
        <v>3</v>
      </c>
      <c r="D10" s="5">
        <v>1</v>
      </c>
      <c r="E10" s="5" t="str">
        <f>CONCATENATE(B10,C10,D10)</f>
        <v>IIII1</v>
      </c>
      <c r="F10" s="15" t="s">
        <v>267</v>
      </c>
      <c r="G10" s="4"/>
      <c r="H10" s="4"/>
      <c r="I10" s="4"/>
      <c r="J10" s="4"/>
      <c r="K10" s="4"/>
      <c r="L10" s="4"/>
    </row>
    <row r="11" spans="1:12" ht="90.6" customHeight="1" x14ac:dyDescent="0.25">
      <c r="A11" s="3"/>
      <c r="B11" s="3" t="s">
        <v>5</v>
      </c>
      <c r="C11" s="3" t="s">
        <v>3</v>
      </c>
      <c r="D11" s="14">
        <f>D10+1</f>
        <v>2</v>
      </c>
      <c r="E11" s="14" t="str">
        <f t="shared" ref="E11:E22" si="0">CONCATENATE(B11,C11,D11)</f>
        <v>IIII2</v>
      </c>
      <c r="F11" s="16" t="s">
        <v>268</v>
      </c>
      <c r="G11" s="3"/>
      <c r="H11" s="3"/>
      <c r="I11" s="3"/>
      <c r="J11" s="3"/>
      <c r="K11" s="3"/>
      <c r="L11" s="3"/>
    </row>
    <row r="12" spans="1:12" ht="116.45" customHeight="1" x14ac:dyDescent="0.25">
      <c r="A12" s="4">
        <v>1</v>
      </c>
      <c r="B12" s="4" t="s">
        <v>5</v>
      </c>
      <c r="C12" s="4" t="s">
        <v>3</v>
      </c>
      <c r="D12" s="5">
        <f t="shared" ref="D12:D22" si="1">D11+1</f>
        <v>3</v>
      </c>
      <c r="E12" s="5" t="str">
        <f t="shared" si="0"/>
        <v>IIII3</v>
      </c>
      <c r="F12" s="15" t="s">
        <v>269</v>
      </c>
      <c r="G12" s="4"/>
      <c r="H12" s="4"/>
      <c r="I12" s="4"/>
      <c r="J12" s="4"/>
      <c r="K12" s="4"/>
      <c r="L12" s="4"/>
    </row>
    <row r="13" spans="1:12" ht="45" x14ac:dyDescent="0.25">
      <c r="A13" s="3"/>
      <c r="B13" s="3" t="s">
        <v>5</v>
      </c>
      <c r="C13" s="3" t="s">
        <v>3</v>
      </c>
      <c r="D13" s="14">
        <f t="shared" si="1"/>
        <v>4</v>
      </c>
      <c r="E13" s="14" t="str">
        <f t="shared" si="0"/>
        <v>IIII4</v>
      </c>
      <c r="F13" s="17" t="s">
        <v>69</v>
      </c>
      <c r="G13" s="3"/>
      <c r="H13" s="3"/>
      <c r="I13" s="3"/>
      <c r="J13" s="3"/>
      <c r="K13" s="3"/>
      <c r="L13" s="3"/>
    </row>
    <row r="14" spans="1:12" ht="58.9" customHeight="1" x14ac:dyDescent="0.25">
      <c r="A14" s="3"/>
      <c r="B14" s="3" t="s">
        <v>5</v>
      </c>
      <c r="C14" s="3" t="s">
        <v>3</v>
      </c>
      <c r="D14" s="14">
        <f t="shared" si="1"/>
        <v>5</v>
      </c>
      <c r="E14" s="14" t="str">
        <f t="shared" si="0"/>
        <v>IIII5</v>
      </c>
      <c r="F14" s="17" t="s">
        <v>116</v>
      </c>
      <c r="G14" s="3"/>
      <c r="H14" s="3"/>
      <c r="I14" s="3"/>
      <c r="J14" s="3"/>
      <c r="K14" s="3"/>
      <c r="L14" s="3"/>
    </row>
    <row r="15" spans="1:12" ht="204.75" customHeight="1" x14ac:dyDescent="0.25">
      <c r="A15" s="3"/>
      <c r="B15" s="3" t="s">
        <v>5</v>
      </c>
      <c r="C15" s="3" t="s">
        <v>3</v>
      </c>
      <c r="D15" s="14">
        <f t="shared" si="1"/>
        <v>6</v>
      </c>
      <c r="E15" s="14" t="str">
        <f t="shared" si="0"/>
        <v>IIII6</v>
      </c>
      <c r="F15" s="17" t="s">
        <v>270</v>
      </c>
      <c r="G15" s="3"/>
      <c r="H15" s="3"/>
      <c r="I15" s="3"/>
      <c r="J15" s="3"/>
      <c r="K15" s="3"/>
      <c r="L15" s="3"/>
    </row>
    <row r="16" spans="1:12" ht="67.900000000000006" customHeight="1" x14ac:dyDescent="0.25">
      <c r="A16" s="4">
        <v>1</v>
      </c>
      <c r="B16" s="4" t="s">
        <v>5</v>
      </c>
      <c r="C16" s="4" t="s">
        <v>3</v>
      </c>
      <c r="D16" s="5">
        <f t="shared" si="1"/>
        <v>7</v>
      </c>
      <c r="E16" s="5" t="str">
        <f t="shared" si="0"/>
        <v>IIII7</v>
      </c>
      <c r="F16" s="15" t="s">
        <v>271</v>
      </c>
      <c r="G16" s="4"/>
      <c r="H16" s="4"/>
      <c r="I16" s="4"/>
      <c r="J16" s="4"/>
      <c r="K16" s="4"/>
      <c r="L16" s="4"/>
    </row>
    <row r="17" spans="1:12" ht="60" x14ac:dyDescent="0.25">
      <c r="A17" s="3"/>
      <c r="B17" s="3" t="s">
        <v>5</v>
      </c>
      <c r="C17" s="3" t="s">
        <v>3</v>
      </c>
      <c r="D17" s="14">
        <f t="shared" si="1"/>
        <v>8</v>
      </c>
      <c r="E17" s="119" t="str">
        <f t="shared" si="0"/>
        <v>IIII8</v>
      </c>
      <c r="F17" s="17" t="s">
        <v>272</v>
      </c>
      <c r="G17" s="3"/>
      <c r="H17" s="3"/>
      <c r="I17" s="3"/>
      <c r="J17" s="3"/>
      <c r="K17" s="3"/>
      <c r="L17" s="3"/>
    </row>
    <row r="18" spans="1:12" ht="60" x14ac:dyDescent="0.25">
      <c r="A18" s="3"/>
      <c r="B18" s="3" t="s">
        <v>5</v>
      </c>
      <c r="C18" s="3" t="s">
        <v>3</v>
      </c>
      <c r="D18" s="14">
        <f t="shared" si="1"/>
        <v>9</v>
      </c>
      <c r="E18" s="119" t="str">
        <f t="shared" si="0"/>
        <v>IIII9</v>
      </c>
      <c r="F18" s="16" t="s">
        <v>273</v>
      </c>
      <c r="G18" s="3"/>
      <c r="H18" s="3"/>
      <c r="I18" s="3"/>
      <c r="J18" s="3"/>
      <c r="K18" s="3"/>
      <c r="L18" s="3"/>
    </row>
    <row r="19" spans="1:12" ht="102" customHeight="1" x14ac:dyDescent="0.25">
      <c r="A19" s="4">
        <v>1</v>
      </c>
      <c r="B19" s="4" t="s">
        <v>5</v>
      </c>
      <c r="C19" s="4" t="s">
        <v>3</v>
      </c>
      <c r="D19" s="5">
        <f t="shared" si="1"/>
        <v>10</v>
      </c>
      <c r="E19" s="5" t="str">
        <f t="shared" si="0"/>
        <v>IIII10</v>
      </c>
      <c r="F19" s="15" t="s">
        <v>274</v>
      </c>
      <c r="G19" s="4"/>
      <c r="H19" s="4"/>
      <c r="I19" s="4"/>
      <c r="J19" s="4"/>
      <c r="K19" s="4"/>
      <c r="L19" s="4"/>
    </row>
    <row r="20" spans="1:12" ht="57" customHeight="1" x14ac:dyDescent="0.25">
      <c r="A20" s="3"/>
      <c r="B20" s="3" t="s">
        <v>5</v>
      </c>
      <c r="C20" s="3" t="s">
        <v>3</v>
      </c>
      <c r="D20" s="14">
        <f t="shared" si="1"/>
        <v>11</v>
      </c>
      <c r="E20" s="14" t="str">
        <f t="shared" si="0"/>
        <v>IIII11</v>
      </c>
      <c r="F20" s="17" t="s">
        <v>70</v>
      </c>
      <c r="G20" s="3"/>
      <c r="H20" s="3"/>
      <c r="I20" s="3"/>
      <c r="J20" s="3"/>
      <c r="K20" s="3"/>
      <c r="L20" s="3"/>
    </row>
    <row r="21" spans="1:12" ht="51" customHeight="1" x14ac:dyDescent="0.25">
      <c r="A21" s="3"/>
      <c r="B21" s="3" t="s">
        <v>5</v>
      </c>
      <c r="C21" s="3" t="s">
        <v>3</v>
      </c>
      <c r="D21" s="14">
        <f t="shared" si="1"/>
        <v>12</v>
      </c>
      <c r="E21" s="14" t="str">
        <f t="shared" si="0"/>
        <v>IIII12</v>
      </c>
      <c r="F21" s="17" t="s">
        <v>275</v>
      </c>
      <c r="G21" s="3"/>
      <c r="H21" s="3"/>
      <c r="I21" s="3"/>
      <c r="J21" s="3"/>
      <c r="K21" s="3"/>
      <c r="L21" s="3"/>
    </row>
    <row r="22" spans="1:12" ht="69" customHeight="1" x14ac:dyDescent="0.25">
      <c r="A22" s="4">
        <v>1</v>
      </c>
      <c r="B22" s="4" t="s">
        <v>5</v>
      </c>
      <c r="C22" s="4" t="s">
        <v>3</v>
      </c>
      <c r="D22" s="5">
        <f t="shared" si="1"/>
        <v>13</v>
      </c>
      <c r="E22" s="5" t="str">
        <f t="shared" si="0"/>
        <v>IIII13</v>
      </c>
      <c r="F22" s="15" t="s">
        <v>117</v>
      </c>
      <c r="G22" s="4"/>
      <c r="H22" s="4"/>
      <c r="I22" s="4"/>
      <c r="J22" s="4"/>
      <c r="K22" s="4"/>
      <c r="L22" s="4"/>
    </row>
    <row r="25" spans="1:12" x14ac:dyDescent="0.25">
      <c r="B25" s="11"/>
      <c r="C25" s="11"/>
      <c r="D25" s="11"/>
      <c r="E25" s="11"/>
      <c r="F25" s="12" t="s">
        <v>38</v>
      </c>
      <c r="G25" s="11"/>
    </row>
    <row r="26" spans="1:12" x14ac:dyDescent="0.25">
      <c r="A26" s="2"/>
      <c r="B26" s="14" t="s">
        <v>5</v>
      </c>
      <c r="C26" s="14" t="s">
        <v>3</v>
      </c>
      <c r="D26" s="14" t="s">
        <v>28</v>
      </c>
      <c r="E26" s="14"/>
      <c r="F26" s="14" t="s">
        <v>39</v>
      </c>
      <c r="G26" s="71" t="e">
        <f>AVERAGE($G$10:$G$22)</f>
        <v>#DIV/0!</v>
      </c>
    </row>
    <row r="27" spans="1:12" x14ac:dyDescent="0.25">
      <c r="A27" s="2"/>
      <c r="B27" s="14" t="s">
        <v>5</v>
      </c>
      <c r="C27" s="14" t="s">
        <v>3</v>
      </c>
      <c r="D27" s="14" t="s">
        <v>30</v>
      </c>
      <c r="E27" s="14"/>
      <c r="F27" s="14" t="s">
        <v>40</v>
      </c>
      <c r="G27" s="71" t="e">
        <f>AVERAGEIFS($G$10:$G$22,$A$10:$A$22,1)</f>
        <v>#DIV/0!</v>
      </c>
    </row>
  </sheetData>
  <dataConsolidate/>
  <mergeCells count="2">
    <mergeCell ref="F7:H7"/>
    <mergeCell ref="I7:L7"/>
  </mergeCells>
  <hyperlinks>
    <hyperlink ref="H4" location="Intro!A1" display="Volver al inicio" xr:uid="{00000000-0004-0000-0B00-000000000000}"/>
  </hyperlinks>
  <printOptions horizontalCentered="1"/>
  <pageMargins left="0.70866141732283472" right="0.70866141732283472" top="0.74803149606299213" bottom="0.74803149606299213" header="0.31496062992125984" footer="0.31496062992125984"/>
  <pageSetup paperSize="9" scale="87"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1FB6B7A3-BE74-4D1E-B728-30224C1BD92C}">
            <xm:f>OR(Intro!$H$5=1,Intro!$H$5=2)</xm:f>
            <x14:dxf>
              <fill>
                <patternFill patternType="mediumGray"/>
              </fill>
            </x14:dxf>
          </x14:cfRule>
          <xm:sqref>A10:L22</xm:sqref>
        </x14:conditionalFormatting>
        <x14:conditionalFormatting xmlns:xm="http://schemas.microsoft.com/office/excel/2006/main">
          <x14:cfRule type="expression" priority="1" id="{2F4FABD5-113A-4B26-8421-0F3F6660205E}">
            <xm:f>Intro!$H$5=3</xm:f>
            <x14:dxf>
              <fill>
                <patternFill patternType="mediumGray"/>
              </fill>
            </x14:dxf>
          </x14:cfRule>
          <xm:sqref>A11:L11 A13:L15 A17:L18 A20:L21</xm:sqref>
        </x14:conditionalFormatting>
        <x14:conditionalFormatting xmlns:xm="http://schemas.microsoft.com/office/excel/2006/main">
          <x14:cfRule type="cellIs" priority="7" operator="equal" id="{96B7FB48-B82B-405E-8FCA-E5F4F42EFE7B}">
            <xm:f>Listas!$A$6</xm:f>
            <x14:dxf>
              <fill>
                <patternFill>
                  <bgColor rgb="FF00B050"/>
                </patternFill>
              </fill>
            </x14:dxf>
          </x14:cfRule>
          <x14:cfRule type="cellIs" priority="8" operator="equal" id="{BDA0776B-EF63-4780-882D-82E1C09561D4}">
            <xm:f>Listas!$A$5</xm:f>
            <x14:dxf>
              <fill>
                <patternFill>
                  <bgColor rgb="FF92D050"/>
                </patternFill>
              </fill>
            </x14:dxf>
          </x14:cfRule>
          <x14:cfRule type="cellIs" priority="9" operator="equal" id="{641C7AEF-108B-453E-8B87-E2008A6875C9}">
            <xm:f>Listas!$A$4</xm:f>
            <x14:dxf>
              <fill>
                <patternFill>
                  <bgColor rgb="FFFFC000"/>
                </patternFill>
              </fill>
            </x14:dxf>
          </x14:cfRule>
          <x14:cfRule type="cellIs" priority="10" operator="equal" id="{B03B85EF-842F-4F64-8BA4-8B4297AFE351}">
            <xm:f>Listas!$A$3</xm:f>
            <x14:dxf>
              <fill>
                <patternFill>
                  <bgColor rgb="FFFF0000"/>
                </patternFill>
              </fill>
            </x14:dxf>
          </x14:cfRule>
          <xm:sqref>G3:G6</xm:sqref>
        </x14:conditionalFormatting>
        <x14:conditionalFormatting xmlns:xm="http://schemas.microsoft.com/office/excel/2006/main">
          <x14:cfRule type="cellIs" priority="15" operator="equal" id="{73333F8A-46B6-4FD6-B753-A1CE20671557}">
            <xm:f>Listas!$A$6</xm:f>
            <x14:dxf>
              <fill>
                <patternFill>
                  <bgColor rgb="FF00B050"/>
                </patternFill>
              </fill>
            </x14:dxf>
          </x14:cfRule>
          <x14:cfRule type="cellIs" priority="16" operator="equal" id="{F7121231-3D7F-4524-A6EC-2085E9567A7E}">
            <xm:f>Listas!$A$5</xm:f>
            <x14:dxf>
              <fill>
                <patternFill>
                  <bgColor rgb="FF92D050"/>
                </patternFill>
              </fill>
            </x14:dxf>
          </x14:cfRule>
          <x14:cfRule type="cellIs" priority="17" operator="equal" id="{8E260FE9-B24E-499E-8A99-8B6FECDBC60C}">
            <xm:f>Listas!$A$4</xm:f>
            <x14:dxf>
              <fill>
                <patternFill>
                  <bgColor rgb="FFFFC000"/>
                </patternFill>
              </fill>
            </x14:dxf>
          </x14:cfRule>
          <x14:cfRule type="cellIs" priority="18" operator="equal" id="{4D8165C7-0799-41C8-A4EA-1F9EC1615A38}">
            <xm:f>Listas!$A$3</xm:f>
            <x14:dxf>
              <fill>
                <patternFill>
                  <bgColor rgb="FFFF0000"/>
                </patternFill>
              </fill>
            </x14:dxf>
          </x14:cfRule>
          <xm:sqref>G8 G10:G22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Listas!$A$2:$A$6</xm:f>
          </x14:formula1>
          <xm:sqref>G10:G22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7">
    <tabColor rgb="FFFF0000"/>
    <pageSetUpPr fitToPage="1"/>
  </sheetPr>
  <dimension ref="A2:L40"/>
  <sheetViews>
    <sheetView showGridLines="0" topLeftCell="A8" zoomScale="80" zoomScaleNormal="80" workbookViewId="0">
      <selection activeCell="G11" sqref="G11:G35"/>
    </sheetView>
  </sheetViews>
  <sheetFormatPr baseColWidth="10" defaultColWidth="11.42578125" defaultRowHeight="15" x14ac:dyDescent="0.25"/>
  <cols>
    <col min="1" max="3" width="2.28515625" style="1" customWidth="1"/>
    <col min="4" max="4" width="3.7109375" style="1" customWidth="1"/>
    <col min="5" max="5" width="5.28515625" style="1" customWidth="1"/>
    <col min="6" max="6" width="60.7109375" style="1" customWidth="1"/>
    <col min="7" max="7" width="12.425781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71</v>
      </c>
      <c r="G2" s="13" t="s">
        <v>32</v>
      </c>
      <c r="H2" s="10" t="s">
        <v>60</v>
      </c>
    </row>
    <row r="3" spans="1:12" x14ac:dyDescent="0.25">
      <c r="D3" s="2"/>
      <c r="E3" s="2"/>
    </row>
    <row r="4" spans="1:12" x14ac:dyDescent="0.25">
      <c r="F4" s="10" t="s">
        <v>34</v>
      </c>
      <c r="G4" s="19" t="s">
        <v>42</v>
      </c>
      <c r="H4" s="53" t="s">
        <v>131</v>
      </c>
    </row>
    <row r="5" spans="1:12" x14ac:dyDescent="0.25">
      <c r="F5" s="10"/>
      <c r="G5" s="2"/>
    </row>
    <row r="6" spans="1:12" x14ac:dyDescent="0.25">
      <c r="F6" s="10" t="s">
        <v>36</v>
      </c>
      <c r="G6" s="2"/>
      <c r="I6" s="10" t="s">
        <v>401</v>
      </c>
    </row>
    <row r="7" spans="1:12" ht="175.5" customHeight="1" x14ac:dyDescent="0.25">
      <c r="F7" s="141" t="s">
        <v>399</v>
      </c>
      <c r="G7" s="141"/>
      <c r="H7" s="141"/>
      <c r="I7" s="140" t="s">
        <v>400</v>
      </c>
      <c r="J7" s="144"/>
      <c r="K7" s="144"/>
      <c r="L7" s="144"/>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x14ac:dyDescent="0.25">
      <c r="A10" s="40"/>
      <c r="B10" s="40"/>
      <c r="C10" s="40"/>
      <c r="D10" s="40"/>
      <c r="E10" s="40"/>
      <c r="F10" s="41" t="s">
        <v>293</v>
      </c>
      <c r="G10" s="40"/>
      <c r="H10" s="40"/>
      <c r="I10" s="40"/>
      <c r="J10" s="40"/>
      <c r="K10" s="40"/>
      <c r="L10" s="40"/>
    </row>
    <row r="11" spans="1:12" ht="66" customHeight="1" x14ac:dyDescent="0.25">
      <c r="A11" s="4">
        <v>1</v>
      </c>
      <c r="B11" s="4" t="s">
        <v>5</v>
      </c>
      <c r="C11" s="4" t="s">
        <v>16</v>
      </c>
      <c r="D11" s="5">
        <v>1</v>
      </c>
      <c r="E11" s="5" t="str">
        <f>CONCATENATE(B11,C11,D11)</f>
        <v>IIIJ1</v>
      </c>
      <c r="F11" s="15" t="s">
        <v>72</v>
      </c>
      <c r="G11" s="4"/>
      <c r="H11" s="4"/>
      <c r="I11" s="4"/>
      <c r="J11" s="4"/>
      <c r="K11" s="4"/>
      <c r="L11" s="4"/>
    </row>
    <row r="12" spans="1:12" ht="84.6" customHeight="1" x14ac:dyDescent="0.25">
      <c r="A12" s="4">
        <v>1</v>
      </c>
      <c r="B12" s="4" t="s">
        <v>5</v>
      </c>
      <c r="C12" s="4" t="s">
        <v>16</v>
      </c>
      <c r="D12" s="5">
        <f>D11+1</f>
        <v>2</v>
      </c>
      <c r="E12" s="5" t="str">
        <f t="shared" ref="E12:E13" si="0">CONCATENATE(B12,C12,D12)</f>
        <v>IIIJ2</v>
      </c>
      <c r="F12" s="18" t="s">
        <v>277</v>
      </c>
      <c r="G12" s="4"/>
      <c r="H12" s="4"/>
      <c r="I12" s="4"/>
      <c r="J12" s="4"/>
      <c r="K12" s="4"/>
      <c r="L12" s="4"/>
    </row>
    <row r="13" spans="1:12" ht="58.9" customHeight="1" x14ac:dyDescent="0.25">
      <c r="A13" s="4">
        <v>1</v>
      </c>
      <c r="B13" s="4" t="s">
        <v>5</v>
      </c>
      <c r="C13" s="4" t="s">
        <v>16</v>
      </c>
      <c r="D13" s="5">
        <f t="shared" ref="D13:D35" si="1">D12+1</f>
        <v>3</v>
      </c>
      <c r="E13" s="5" t="str">
        <f t="shared" si="0"/>
        <v>IIIJ3</v>
      </c>
      <c r="F13" s="15" t="s">
        <v>73</v>
      </c>
      <c r="G13" s="4"/>
      <c r="H13" s="4"/>
      <c r="I13" s="4"/>
      <c r="J13" s="4"/>
      <c r="K13" s="4"/>
      <c r="L13" s="4"/>
    </row>
    <row r="14" spans="1:12" x14ac:dyDescent="0.25">
      <c r="A14" s="39"/>
      <c r="B14" s="39"/>
      <c r="C14" s="39"/>
      <c r="D14" s="40"/>
      <c r="E14" s="40"/>
      <c r="F14" s="42" t="s">
        <v>294</v>
      </c>
      <c r="G14" s="39"/>
      <c r="H14" s="39"/>
      <c r="I14" s="39"/>
      <c r="J14" s="39"/>
      <c r="K14" s="39"/>
      <c r="L14" s="39"/>
    </row>
    <row r="15" spans="1:12" ht="45" x14ac:dyDescent="0.25">
      <c r="A15" s="3"/>
      <c r="B15" s="3" t="s">
        <v>5</v>
      </c>
      <c r="C15" s="3" t="s">
        <v>16</v>
      </c>
      <c r="D15" s="14">
        <f>D13+1</f>
        <v>4</v>
      </c>
      <c r="E15" s="14" t="str">
        <f>CONCATENATE(B15,C15,D15)</f>
        <v>IIIJ4</v>
      </c>
      <c r="F15" s="17" t="s">
        <v>278</v>
      </c>
      <c r="G15" s="3"/>
      <c r="H15" s="3"/>
      <c r="I15" s="3"/>
      <c r="J15" s="3"/>
      <c r="K15" s="3"/>
      <c r="L15" s="3"/>
    </row>
    <row r="16" spans="1:12" ht="30" x14ac:dyDescent="0.25">
      <c r="A16" s="3"/>
      <c r="B16" s="3" t="s">
        <v>5</v>
      </c>
      <c r="C16" s="3" t="s">
        <v>16</v>
      </c>
      <c r="D16" s="14">
        <f t="shared" si="1"/>
        <v>5</v>
      </c>
      <c r="E16" s="14" t="str">
        <f t="shared" ref="E16:E35" si="2">CONCATENATE(B16,C16,D16)</f>
        <v>IIIJ5</v>
      </c>
      <c r="F16" s="17" t="s">
        <v>279</v>
      </c>
      <c r="G16" s="3"/>
      <c r="H16" s="3"/>
      <c r="I16" s="3"/>
      <c r="J16" s="3"/>
      <c r="K16" s="3"/>
      <c r="L16" s="3"/>
    </row>
    <row r="17" spans="1:12" x14ac:dyDescent="0.25">
      <c r="A17" s="39"/>
      <c r="B17" s="39"/>
      <c r="C17" s="39"/>
      <c r="D17" s="40"/>
      <c r="E17" s="40"/>
      <c r="F17" s="42" t="s">
        <v>295</v>
      </c>
      <c r="G17" s="39"/>
      <c r="H17" s="39"/>
      <c r="I17" s="39"/>
      <c r="J17" s="39"/>
      <c r="K17" s="39"/>
      <c r="L17" s="39"/>
    </row>
    <row r="18" spans="1:12" ht="153" customHeight="1" x14ac:dyDescent="0.25">
      <c r="A18" s="4">
        <v>1</v>
      </c>
      <c r="B18" s="4" t="s">
        <v>5</v>
      </c>
      <c r="C18" s="4" t="s">
        <v>16</v>
      </c>
      <c r="D18" s="5">
        <f>D16+1</f>
        <v>6</v>
      </c>
      <c r="E18" s="5" t="str">
        <f t="shared" si="2"/>
        <v>IIIJ6</v>
      </c>
      <c r="F18" s="18" t="s">
        <v>280</v>
      </c>
      <c r="G18" s="4"/>
      <c r="H18" s="4"/>
      <c r="I18" s="4"/>
      <c r="J18" s="4"/>
      <c r="K18" s="4"/>
      <c r="L18" s="4"/>
    </row>
    <row r="19" spans="1:12" ht="63.6" customHeight="1" x14ac:dyDescent="0.25">
      <c r="A19" s="3"/>
      <c r="B19" s="3" t="s">
        <v>5</v>
      </c>
      <c r="C19" s="3" t="s">
        <v>16</v>
      </c>
      <c r="D19" s="14">
        <f t="shared" si="1"/>
        <v>7</v>
      </c>
      <c r="E19" s="14" t="str">
        <f t="shared" si="2"/>
        <v>IIIJ7</v>
      </c>
      <c r="F19" s="17" t="s">
        <v>281</v>
      </c>
      <c r="G19" s="3"/>
      <c r="H19" s="3"/>
      <c r="I19" s="3"/>
      <c r="J19" s="3"/>
      <c r="K19" s="3"/>
      <c r="L19" s="3"/>
    </row>
    <row r="20" spans="1:12" ht="87.6" customHeight="1" x14ac:dyDescent="0.25">
      <c r="A20" s="3"/>
      <c r="B20" s="3" t="s">
        <v>5</v>
      </c>
      <c r="C20" s="3" t="s">
        <v>16</v>
      </c>
      <c r="D20" s="14">
        <f t="shared" si="1"/>
        <v>8</v>
      </c>
      <c r="E20" s="14" t="str">
        <f t="shared" si="2"/>
        <v>IIIJ8</v>
      </c>
      <c r="F20" s="17" t="s">
        <v>282</v>
      </c>
      <c r="G20" s="3"/>
      <c r="H20" s="3"/>
      <c r="I20" s="3"/>
      <c r="J20" s="3"/>
      <c r="K20" s="3"/>
      <c r="L20" s="3"/>
    </row>
    <row r="21" spans="1:12" ht="45" x14ac:dyDescent="0.25">
      <c r="A21" s="3"/>
      <c r="B21" s="3" t="s">
        <v>5</v>
      </c>
      <c r="C21" s="3" t="s">
        <v>16</v>
      </c>
      <c r="D21" s="14">
        <f>D20+1</f>
        <v>9</v>
      </c>
      <c r="E21" s="14" t="str">
        <f t="shared" si="2"/>
        <v>IIIJ9</v>
      </c>
      <c r="F21" s="17" t="s">
        <v>283</v>
      </c>
      <c r="G21" s="3"/>
      <c r="H21" s="3"/>
      <c r="I21" s="3"/>
      <c r="J21" s="3"/>
      <c r="K21" s="3"/>
      <c r="L21" s="3"/>
    </row>
    <row r="22" spans="1:12" x14ac:dyDescent="0.25">
      <c r="A22" s="39"/>
      <c r="B22" s="39"/>
      <c r="C22" s="39"/>
      <c r="D22" s="40"/>
      <c r="E22" s="40"/>
      <c r="F22" s="42" t="s">
        <v>276</v>
      </c>
      <c r="G22" s="39"/>
      <c r="H22" s="39"/>
      <c r="I22" s="39"/>
      <c r="J22" s="39"/>
      <c r="K22" s="39"/>
      <c r="L22" s="39"/>
    </row>
    <row r="23" spans="1:12" ht="66.599999999999994" customHeight="1" x14ac:dyDescent="0.25">
      <c r="A23" s="3"/>
      <c r="B23" s="3" t="s">
        <v>5</v>
      </c>
      <c r="C23" s="3" t="s">
        <v>16</v>
      </c>
      <c r="D23" s="14">
        <f>D21+1</f>
        <v>10</v>
      </c>
      <c r="E23" s="14" t="str">
        <f t="shared" si="2"/>
        <v>IIIJ10</v>
      </c>
      <c r="F23" s="17" t="s">
        <v>284</v>
      </c>
      <c r="G23" s="3"/>
      <c r="H23" s="3"/>
      <c r="I23" s="3"/>
      <c r="J23" s="3"/>
      <c r="K23" s="3"/>
      <c r="L23" s="3"/>
    </row>
    <row r="24" spans="1:12" ht="75" x14ac:dyDescent="0.25">
      <c r="A24" s="4">
        <v>1</v>
      </c>
      <c r="B24" s="4" t="s">
        <v>5</v>
      </c>
      <c r="C24" s="4" t="s">
        <v>16</v>
      </c>
      <c r="D24" s="5">
        <f t="shared" si="1"/>
        <v>11</v>
      </c>
      <c r="E24" s="5" t="str">
        <f t="shared" si="2"/>
        <v>IIIJ11</v>
      </c>
      <c r="F24" s="15" t="s">
        <v>285</v>
      </c>
      <c r="G24" s="4"/>
      <c r="H24" s="4"/>
      <c r="I24" s="4"/>
      <c r="J24" s="4"/>
      <c r="K24" s="4"/>
      <c r="L24" s="4"/>
    </row>
    <row r="25" spans="1:12" x14ac:dyDescent="0.25">
      <c r="A25" s="39"/>
      <c r="B25" s="39"/>
      <c r="C25" s="39"/>
      <c r="D25" s="40"/>
      <c r="E25" s="40"/>
      <c r="F25" s="42" t="s">
        <v>296</v>
      </c>
      <c r="G25" s="39"/>
      <c r="H25" s="39"/>
      <c r="I25" s="39"/>
      <c r="J25" s="39"/>
      <c r="K25" s="39"/>
      <c r="L25" s="39"/>
    </row>
    <row r="26" spans="1:12" ht="49.15" customHeight="1" x14ac:dyDescent="0.25">
      <c r="A26" s="3"/>
      <c r="B26" s="3" t="s">
        <v>5</v>
      </c>
      <c r="C26" s="3" t="s">
        <v>16</v>
      </c>
      <c r="D26" s="14">
        <f>D24+1</f>
        <v>12</v>
      </c>
      <c r="E26" s="14" t="str">
        <f t="shared" si="2"/>
        <v>IIIJ12</v>
      </c>
      <c r="F26" s="17" t="s">
        <v>74</v>
      </c>
      <c r="G26" s="3"/>
      <c r="H26" s="3"/>
      <c r="I26" s="3"/>
      <c r="J26" s="3"/>
      <c r="K26" s="3"/>
      <c r="L26" s="3"/>
    </row>
    <row r="27" spans="1:12" ht="60" x14ac:dyDescent="0.25">
      <c r="A27" s="3"/>
      <c r="B27" s="3" t="s">
        <v>5</v>
      </c>
      <c r="C27" s="3" t="s">
        <v>16</v>
      </c>
      <c r="D27" s="14">
        <f t="shared" si="1"/>
        <v>13</v>
      </c>
      <c r="E27" s="14" t="str">
        <f t="shared" si="2"/>
        <v>IIIJ13</v>
      </c>
      <c r="F27" s="17" t="s">
        <v>286</v>
      </c>
      <c r="G27" s="3"/>
      <c r="H27" s="3"/>
      <c r="I27" s="3"/>
      <c r="J27" s="3"/>
      <c r="K27" s="3"/>
      <c r="L27" s="3"/>
    </row>
    <row r="28" spans="1:12" ht="94.9" customHeight="1" x14ac:dyDescent="0.25">
      <c r="A28" s="4">
        <v>1</v>
      </c>
      <c r="B28" s="4" t="s">
        <v>5</v>
      </c>
      <c r="C28" s="4" t="s">
        <v>16</v>
      </c>
      <c r="D28" s="5">
        <f t="shared" si="1"/>
        <v>14</v>
      </c>
      <c r="E28" s="5" t="str">
        <f t="shared" si="2"/>
        <v>IIIJ14</v>
      </c>
      <c r="F28" s="15" t="s">
        <v>287</v>
      </c>
      <c r="G28" s="4"/>
      <c r="H28" s="4"/>
      <c r="I28" s="4"/>
      <c r="J28" s="4"/>
      <c r="K28" s="4"/>
      <c r="L28" s="4"/>
    </row>
    <row r="29" spans="1:12" ht="75.599999999999994" customHeight="1" x14ac:dyDescent="0.25">
      <c r="A29" s="3"/>
      <c r="B29" s="3" t="s">
        <v>5</v>
      </c>
      <c r="C29" s="3" t="s">
        <v>16</v>
      </c>
      <c r="D29" s="14">
        <f t="shared" si="1"/>
        <v>15</v>
      </c>
      <c r="E29" s="14" t="str">
        <f t="shared" si="2"/>
        <v>IIIJ15</v>
      </c>
      <c r="F29" s="17" t="s">
        <v>75</v>
      </c>
      <c r="G29" s="3"/>
      <c r="H29" s="3"/>
      <c r="I29" s="3"/>
      <c r="J29" s="3"/>
      <c r="K29" s="3"/>
      <c r="L29" s="3"/>
    </row>
    <row r="30" spans="1:12" ht="60" x14ac:dyDescent="0.25">
      <c r="A30" s="3"/>
      <c r="B30" s="3" t="s">
        <v>5</v>
      </c>
      <c r="C30" s="3" t="s">
        <v>16</v>
      </c>
      <c r="D30" s="14">
        <f t="shared" si="1"/>
        <v>16</v>
      </c>
      <c r="E30" s="14" t="str">
        <f t="shared" si="2"/>
        <v>IIIJ16</v>
      </c>
      <c r="F30" s="17" t="s">
        <v>288</v>
      </c>
      <c r="G30" s="3"/>
      <c r="H30" s="3"/>
      <c r="I30" s="3"/>
      <c r="J30" s="3"/>
      <c r="K30" s="3"/>
      <c r="L30" s="3"/>
    </row>
    <row r="31" spans="1:12" x14ac:dyDescent="0.25">
      <c r="A31" s="39"/>
      <c r="B31" s="39"/>
      <c r="C31" s="39"/>
      <c r="D31" s="40"/>
      <c r="E31" s="40"/>
      <c r="F31" s="42" t="s">
        <v>297</v>
      </c>
      <c r="G31" s="39"/>
      <c r="H31" s="39"/>
      <c r="I31" s="39"/>
      <c r="J31" s="39"/>
      <c r="K31" s="39"/>
      <c r="L31" s="39"/>
    </row>
    <row r="32" spans="1:12" ht="120.75" customHeight="1" x14ac:dyDescent="0.25">
      <c r="A32" s="4">
        <v>1</v>
      </c>
      <c r="B32" s="4" t="s">
        <v>5</v>
      </c>
      <c r="C32" s="4" t="s">
        <v>16</v>
      </c>
      <c r="D32" s="5">
        <f>D30+1</f>
        <v>17</v>
      </c>
      <c r="E32" s="5" t="str">
        <f t="shared" si="2"/>
        <v>IIIJ17</v>
      </c>
      <c r="F32" s="15" t="s">
        <v>289</v>
      </c>
      <c r="G32" s="4"/>
      <c r="H32" s="4"/>
      <c r="I32" s="4"/>
      <c r="J32" s="4"/>
      <c r="K32" s="4"/>
      <c r="L32" s="4"/>
    </row>
    <row r="33" spans="1:12" ht="63" customHeight="1" x14ac:dyDescent="0.25">
      <c r="A33" s="3"/>
      <c r="B33" s="3" t="s">
        <v>5</v>
      </c>
      <c r="C33" s="3" t="s">
        <v>16</v>
      </c>
      <c r="D33" s="14">
        <f t="shared" si="1"/>
        <v>18</v>
      </c>
      <c r="E33" s="14" t="str">
        <f t="shared" si="2"/>
        <v>IIIJ18</v>
      </c>
      <c r="F33" s="17" t="s">
        <v>290</v>
      </c>
      <c r="G33" s="3"/>
      <c r="H33" s="3"/>
      <c r="I33" s="3"/>
      <c r="J33" s="3"/>
      <c r="K33" s="3"/>
      <c r="L33" s="3"/>
    </row>
    <row r="34" spans="1:12" ht="67.150000000000006" customHeight="1" x14ac:dyDescent="0.25">
      <c r="A34" s="3"/>
      <c r="B34" s="3" t="s">
        <v>5</v>
      </c>
      <c r="C34" s="3" t="s">
        <v>16</v>
      </c>
      <c r="D34" s="14">
        <f t="shared" si="1"/>
        <v>19</v>
      </c>
      <c r="E34" s="14" t="str">
        <f t="shared" si="2"/>
        <v>IIIJ19</v>
      </c>
      <c r="F34" s="17" t="s">
        <v>291</v>
      </c>
      <c r="G34" s="3"/>
      <c r="H34" s="3"/>
      <c r="I34" s="3"/>
      <c r="J34" s="3"/>
      <c r="K34" s="3"/>
      <c r="L34" s="3"/>
    </row>
    <row r="35" spans="1:12" ht="75" x14ac:dyDescent="0.25">
      <c r="A35" s="3"/>
      <c r="B35" s="3" t="s">
        <v>5</v>
      </c>
      <c r="C35" s="3" t="s">
        <v>16</v>
      </c>
      <c r="D35" s="14">
        <f t="shared" si="1"/>
        <v>20</v>
      </c>
      <c r="E35" s="14" t="str">
        <f t="shared" si="2"/>
        <v>IIIJ20</v>
      </c>
      <c r="F35" s="17" t="s">
        <v>292</v>
      </c>
      <c r="G35" s="3"/>
      <c r="H35" s="3"/>
      <c r="I35" s="3"/>
      <c r="J35" s="3"/>
      <c r="K35" s="3"/>
      <c r="L35" s="3"/>
    </row>
    <row r="38" spans="1:12" x14ac:dyDescent="0.25">
      <c r="B38" s="11"/>
      <c r="C38" s="11"/>
      <c r="D38" s="11"/>
      <c r="E38" s="11"/>
      <c r="F38" s="12" t="s">
        <v>38</v>
      </c>
      <c r="G38" s="11"/>
    </row>
    <row r="39" spans="1:12" x14ac:dyDescent="0.25">
      <c r="A39" s="2"/>
      <c r="B39" s="14" t="s">
        <v>5</v>
      </c>
      <c r="C39" s="14" t="s">
        <v>16</v>
      </c>
      <c r="D39" s="14" t="s">
        <v>28</v>
      </c>
      <c r="E39" s="14"/>
      <c r="F39" s="14" t="s">
        <v>39</v>
      </c>
      <c r="G39" s="71" t="e">
        <f>AVERAGE($G$11:$G$35)</f>
        <v>#DIV/0!</v>
      </c>
    </row>
    <row r="40" spans="1:12" x14ac:dyDescent="0.25">
      <c r="A40" s="2"/>
      <c r="B40" s="14" t="s">
        <v>5</v>
      </c>
      <c r="C40" s="14" t="s">
        <v>16</v>
      </c>
      <c r="D40" s="14" t="s">
        <v>30</v>
      </c>
      <c r="E40" s="14"/>
      <c r="F40" s="14" t="s">
        <v>40</v>
      </c>
      <c r="G40" s="71" t="e">
        <f>AVERAGEIFS($G$11:$G$35,$A$11:$A$35,1)</f>
        <v>#DIV/0!</v>
      </c>
    </row>
  </sheetData>
  <dataConsolidate/>
  <mergeCells count="2">
    <mergeCell ref="F7:H7"/>
    <mergeCell ref="I7:L7"/>
  </mergeCells>
  <hyperlinks>
    <hyperlink ref="H4" location="Intro!A1" display="Volver al inicio" xr:uid="{00000000-0004-0000-0C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A37CD5C7-9C24-46CD-A4D4-D6BB4B8BDE3B}">
            <xm:f>OR(Intro!$H$5=1,Intro!$H$5=3)</xm:f>
            <x14:dxf>
              <fill>
                <patternFill patternType="mediumGray"/>
              </fill>
            </x14:dxf>
          </x14:cfRule>
          <xm:sqref>A15:L16 A19:L21 A23:L23 A26:L27 A29:D30 A33:L35</xm:sqref>
        </x14:conditionalFormatting>
        <x14:conditionalFormatting xmlns:xm="http://schemas.microsoft.com/office/excel/2006/main">
          <x14:cfRule type="cellIs" priority="26" operator="equal" id="{AC7957B4-A778-408C-850F-6CD6972F7787}">
            <xm:f>Listas!$A$6</xm:f>
            <x14:dxf>
              <fill>
                <patternFill>
                  <bgColor rgb="FF00B050"/>
                </patternFill>
              </fill>
            </x14:dxf>
          </x14:cfRule>
          <x14:cfRule type="cellIs" priority="27" operator="equal" id="{8731E727-A6D2-471F-ACDF-E89F13720D91}">
            <xm:f>Listas!$A$5</xm:f>
            <x14:dxf>
              <fill>
                <patternFill>
                  <bgColor rgb="FF92D050"/>
                </patternFill>
              </fill>
            </x14:dxf>
          </x14:cfRule>
          <x14:cfRule type="cellIs" priority="28" operator="equal" id="{43BDD252-DE03-46F8-BDBB-841ABF6C239B}">
            <xm:f>Listas!$A$4</xm:f>
            <x14:dxf>
              <fill>
                <patternFill>
                  <bgColor rgb="FFFFC000"/>
                </patternFill>
              </fill>
            </x14:dxf>
          </x14:cfRule>
          <x14:cfRule type="cellIs" priority="29" operator="equal" id="{BF23972C-636C-4671-9387-162103E78662}">
            <xm:f>Listas!$A$3</xm:f>
            <x14:dxf>
              <fill>
                <patternFill>
                  <bgColor rgb="FFFF0000"/>
                </patternFill>
              </fill>
            </x14:dxf>
          </x14:cfRule>
          <xm:sqref>G3:G6</xm:sqref>
        </x14:conditionalFormatting>
        <x14:conditionalFormatting xmlns:xm="http://schemas.microsoft.com/office/excel/2006/main">
          <x14:cfRule type="cellIs" priority="30" operator="equal" id="{0D537BA0-C16B-430D-8D8D-CAEE41AAF9E7}">
            <xm:f>Listas!$A$6</xm:f>
            <x14:dxf>
              <fill>
                <patternFill>
                  <bgColor rgb="FF00B050"/>
                </patternFill>
              </fill>
            </x14:dxf>
          </x14:cfRule>
          <x14:cfRule type="cellIs" priority="31" operator="equal" id="{4448B3B6-BC12-41AA-8028-02415F9957B1}">
            <xm:f>Listas!$A$5</xm:f>
            <x14:dxf>
              <fill>
                <patternFill>
                  <bgColor rgb="FF92D050"/>
                </patternFill>
              </fill>
            </x14:dxf>
          </x14:cfRule>
          <x14:cfRule type="cellIs" priority="32" operator="equal" id="{D44D0A21-D0DE-4DDA-9117-6EC91002CED8}">
            <xm:f>Listas!$A$4</xm:f>
            <x14:dxf>
              <fill>
                <patternFill>
                  <bgColor rgb="FFFFC000"/>
                </patternFill>
              </fill>
            </x14:dxf>
          </x14:cfRule>
          <x14:cfRule type="cellIs" priority="33" operator="equal" id="{82C44B8A-D63B-44E6-BD7E-C0E9239994C1}">
            <xm:f>Listas!$A$3</xm:f>
            <x14:dxf>
              <fill>
                <patternFill>
                  <bgColor rgb="FFFF0000"/>
                </patternFill>
              </fill>
            </x14:dxf>
          </x14:cfRule>
          <xm:sqref>G8</xm:sqref>
        </x14:conditionalFormatting>
        <x14:conditionalFormatting xmlns:xm="http://schemas.microsoft.com/office/excel/2006/main">
          <x14:cfRule type="cellIs" priority="6" operator="equal" id="{263555BE-63C6-4898-879A-A362B1897C28}">
            <xm:f>Listas!$A$6</xm:f>
            <x14:dxf>
              <fill>
                <patternFill>
                  <bgColor rgb="FF00B050"/>
                </patternFill>
              </fill>
            </x14:dxf>
          </x14:cfRule>
          <x14:cfRule type="cellIs" priority="7" operator="equal" id="{7BA8EBBE-DA64-481E-AD6C-D01EEEB7AC77}">
            <xm:f>Listas!$A$5</xm:f>
            <x14:dxf>
              <fill>
                <patternFill>
                  <bgColor rgb="FF92D050"/>
                </patternFill>
              </fill>
            </x14:dxf>
          </x14:cfRule>
          <x14:cfRule type="cellIs" priority="8" operator="equal" id="{EB269048-1B8C-47CB-972F-E1DC2E996161}">
            <xm:f>Listas!$A$4</xm:f>
            <x14:dxf>
              <fill>
                <patternFill>
                  <bgColor rgb="FFFFC000"/>
                </patternFill>
              </fill>
            </x14:dxf>
          </x14:cfRule>
          <x14:cfRule type="cellIs" priority="9" operator="equal" id="{DF43413B-F78B-479E-AA25-AEA3EA2400E3}">
            <xm:f>Listas!$A$3</xm:f>
            <x14:dxf>
              <fill>
                <patternFill>
                  <bgColor rgb="FFFF0000"/>
                </patternFill>
              </fill>
            </x14:dxf>
          </x14:cfRule>
          <xm:sqref>G10:G35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0000000}">
          <x14:formula1>
            <xm:f>Listas!$A$2:$A$6</xm:f>
          </x14:formula1>
          <xm:sqref>G11:G35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8">
    <pageSetUpPr fitToPage="1"/>
  </sheetPr>
  <dimension ref="A2:L24"/>
  <sheetViews>
    <sheetView showGridLines="0" topLeftCell="A17" zoomScale="80" zoomScaleNormal="80" workbookViewId="0">
      <selection activeCell="G19" sqref="G10:G19"/>
    </sheetView>
  </sheetViews>
  <sheetFormatPr baseColWidth="10" defaultColWidth="11.42578125" defaultRowHeight="15" x14ac:dyDescent="0.25"/>
  <cols>
    <col min="1" max="3" width="2.28515625" style="1" customWidth="1"/>
    <col min="4" max="4" width="3.7109375" style="1" customWidth="1"/>
    <col min="5" max="5" width="5.7109375" style="1" bestFit="1" customWidth="1"/>
    <col min="6" max="6" width="60.7109375" style="1" customWidth="1"/>
    <col min="7" max="7" width="12.8554687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76</v>
      </c>
      <c r="G2" s="13" t="s">
        <v>32</v>
      </c>
      <c r="H2" s="10" t="s">
        <v>60</v>
      </c>
    </row>
    <row r="3" spans="1:12" x14ac:dyDescent="0.25">
      <c r="D3" s="2"/>
      <c r="E3" s="2"/>
    </row>
    <row r="4" spans="1:12" x14ac:dyDescent="0.25">
      <c r="F4" s="10" t="s">
        <v>115</v>
      </c>
      <c r="G4" s="2" t="s">
        <v>35</v>
      </c>
      <c r="H4" s="53" t="s">
        <v>131</v>
      </c>
    </row>
    <row r="5" spans="1:12" x14ac:dyDescent="0.25">
      <c r="F5" s="10"/>
      <c r="G5" s="2"/>
    </row>
    <row r="6" spans="1:12" x14ac:dyDescent="0.25">
      <c r="F6" s="10" t="s">
        <v>36</v>
      </c>
      <c r="G6" s="2"/>
      <c r="I6" s="10" t="s">
        <v>401</v>
      </c>
    </row>
    <row r="7" spans="1:12" ht="105" customHeight="1" x14ac:dyDescent="0.25">
      <c r="F7" s="140" t="s">
        <v>402</v>
      </c>
      <c r="G7" s="140"/>
      <c r="H7" s="140"/>
      <c r="I7" s="140" t="s">
        <v>403</v>
      </c>
      <c r="J7" s="144"/>
      <c r="K7" s="144"/>
      <c r="L7" s="144"/>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60" x14ac:dyDescent="0.25">
      <c r="A10" s="4">
        <v>1</v>
      </c>
      <c r="B10" s="4" t="s">
        <v>5</v>
      </c>
      <c r="C10" s="4" t="s">
        <v>17</v>
      </c>
      <c r="D10" s="5">
        <v>1</v>
      </c>
      <c r="E10" s="5" t="str">
        <f>CONCATENATE(B10,C10,D10)</f>
        <v>IIIK1</v>
      </c>
      <c r="F10" s="15" t="s">
        <v>298</v>
      </c>
      <c r="G10" s="4"/>
      <c r="H10" s="4"/>
      <c r="I10" s="4"/>
      <c r="J10" s="4"/>
      <c r="K10" s="4"/>
      <c r="L10" s="4"/>
    </row>
    <row r="11" spans="1:12" ht="60" x14ac:dyDescent="0.25">
      <c r="A11" s="3"/>
      <c r="B11" s="3" t="s">
        <v>5</v>
      </c>
      <c r="C11" s="3" t="s">
        <v>17</v>
      </c>
      <c r="D11" s="14">
        <f>D10+1</f>
        <v>2</v>
      </c>
      <c r="E11" s="14" t="str">
        <f t="shared" ref="E11:E19" si="0">CONCATENATE(B11,C11,D11)</f>
        <v>IIIK2</v>
      </c>
      <c r="F11" s="16" t="s">
        <v>299</v>
      </c>
      <c r="G11" s="3"/>
      <c r="H11" s="3"/>
      <c r="I11" s="3"/>
      <c r="J11" s="3"/>
      <c r="K11" s="3"/>
      <c r="L11" s="3"/>
    </row>
    <row r="12" spans="1:12" ht="75" x14ac:dyDescent="0.25">
      <c r="A12" s="3"/>
      <c r="B12" s="3" t="s">
        <v>5</v>
      </c>
      <c r="C12" s="3" t="s">
        <v>17</v>
      </c>
      <c r="D12" s="14">
        <f t="shared" ref="D12:D19" si="1">D11+1</f>
        <v>3</v>
      </c>
      <c r="E12" s="14" t="str">
        <f t="shared" si="0"/>
        <v>IIIK3</v>
      </c>
      <c r="F12" s="17" t="s">
        <v>300</v>
      </c>
      <c r="G12" s="3"/>
      <c r="H12" s="3"/>
      <c r="I12" s="3"/>
      <c r="J12" s="3"/>
      <c r="K12" s="3"/>
      <c r="L12" s="3"/>
    </row>
    <row r="13" spans="1:12" ht="105" x14ac:dyDescent="0.25">
      <c r="A13" s="4">
        <v>1</v>
      </c>
      <c r="B13" s="4" t="s">
        <v>5</v>
      </c>
      <c r="C13" s="4" t="s">
        <v>17</v>
      </c>
      <c r="D13" s="5">
        <f t="shared" si="1"/>
        <v>4</v>
      </c>
      <c r="E13" s="5" t="str">
        <f t="shared" si="0"/>
        <v>IIIK4</v>
      </c>
      <c r="F13" s="15" t="s">
        <v>301</v>
      </c>
      <c r="G13" s="4"/>
      <c r="H13" s="4"/>
      <c r="I13" s="4"/>
      <c r="J13" s="4"/>
      <c r="K13" s="4"/>
      <c r="L13" s="4"/>
    </row>
    <row r="14" spans="1:12" ht="45" x14ac:dyDescent="0.25">
      <c r="A14" s="3"/>
      <c r="B14" s="3" t="s">
        <v>5</v>
      </c>
      <c r="C14" s="3" t="s">
        <v>17</v>
      </c>
      <c r="D14" s="14">
        <f t="shared" si="1"/>
        <v>5</v>
      </c>
      <c r="E14" s="14" t="str">
        <f t="shared" si="0"/>
        <v>IIIK5</v>
      </c>
      <c r="F14" s="17" t="s">
        <v>302</v>
      </c>
      <c r="G14" s="3"/>
      <c r="H14" s="3"/>
      <c r="I14" s="3"/>
      <c r="J14" s="3"/>
      <c r="K14" s="3"/>
      <c r="L14" s="3"/>
    </row>
    <row r="15" spans="1:12" ht="45" x14ac:dyDescent="0.25">
      <c r="A15" s="3"/>
      <c r="B15" s="3" t="s">
        <v>5</v>
      </c>
      <c r="C15" s="3" t="s">
        <v>17</v>
      </c>
      <c r="D15" s="14">
        <f>D14+1</f>
        <v>6</v>
      </c>
      <c r="E15" s="14" t="str">
        <f t="shared" si="0"/>
        <v>IIIK6</v>
      </c>
      <c r="F15" s="17" t="s">
        <v>303</v>
      </c>
      <c r="G15" s="3"/>
      <c r="H15" s="3"/>
      <c r="I15" s="3"/>
      <c r="J15" s="3"/>
      <c r="K15" s="3"/>
      <c r="L15" s="3"/>
    </row>
    <row r="16" spans="1:12" ht="30" x14ac:dyDescent="0.25">
      <c r="A16" s="3"/>
      <c r="B16" s="3" t="s">
        <v>5</v>
      </c>
      <c r="C16" s="3" t="s">
        <v>17</v>
      </c>
      <c r="D16" s="14">
        <f t="shared" si="1"/>
        <v>7</v>
      </c>
      <c r="E16" s="14" t="str">
        <f t="shared" si="0"/>
        <v>IIIK7</v>
      </c>
      <c r="F16" s="17" t="s">
        <v>304</v>
      </c>
      <c r="G16" s="3"/>
      <c r="H16" s="3"/>
      <c r="I16" s="3"/>
      <c r="J16" s="3"/>
      <c r="K16" s="3"/>
      <c r="L16" s="3"/>
    </row>
    <row r="17" spans="1:12" ht="90" x14ac:dyDescent="0.25">
      <c r="A17" s="4">
        <v>1</v>
      </c>
      <c r="B17" s="4" t="s">
        <v>5</v>
      </c>
      <c r="C17" s="4" t="s">
        <v>17</v>
      </c>
      <c r="D17" s="5">
        <f t="shared" si="1"/>
        <v>8</v>
      </c>
      <c r="E17" s="5" t="str">
        <f t="shared" si="0"/>
        <v>IIIK8</v>
      </c>
      <c r="F17" s="18" t="s">
        <v>305</v>
      </c>
      <c r="G17" s="4"/>
      <c r="H17" s="4"/>
      <c r="I17" s="4"/>
      <c r="J17" s="4"/>
      <c r="K17" s="4"/>
      <c r="L17" s="4"/>
    </row>
    <row r="18" spans="1:12" ht="60" x14ac:dyDescent="0.25">
      <c r="A18" s="3"/>
      <c r="B18" s="3" t="s">
        <v>5</v>
      </c>
      <c r="C18" s="3" t="s">
        <v>17</v>
      </c>
      <c r="D18" s="14">
        <f t="shared" si="1"/>
        <v>9</v>
      </c>
      <c r="E18" s="14" t="str">
        <f t="shared" si="0"/>
        <v>IIIK9</v>
      </c>
      <c r="F18" s="17" t="s">
        <v>306</v>
      </c>
      <c r="G18" s="3"/>
      <c r="H18" s="3"/>
      <c r="I18" s="3"/>
      <c r="J18" s="3"/>
      <c r="K18" s="3"/>
      <c r="L18" s="3"/>
    </row>
    <row r="19" spans="1:12" ht="90" x14ac:dyDescent="0.25">
      <c r="A19" s="4">
        <v>1</v>
      </c>
      <c r="B19" s="4" t="s">
        <v>5</v>
      </c>
      <c r="C19" s="4" t="s">
        <v>17</v>
      </c>
      <c r="D19" s="5">
        <f t="shared" si="1"/>
        <v>10</v>
      </c>
      <c r="E19" s="5" t="str">
        <f t="shared" si="0"/>
        <v>IIIK10</v>
      </c>
      <c r="F19" s="15" t="s">
        <v>307</v>
      </c>
      <c r="G19" s="4"/>
      <c r="H19" s="4"/>
      <c r="I19" s="4"/>
      <c r="J19" s="4"/>
      <c r="K19" s="4"/>
      <c r="L19" s="4"/>
    </row>
    <row r="22" spans="1:12" x14ac:dyDescent="0.25">
      <c r="B22" s="11"/>
      <c r="C22" s="11"/>
      <c r="D22" s="11"/>
      <c r="E22" s="11"/>
      <c r="F22" s="12" t="s">
        <v>38</v>
      </c>
      <c r="G22" s="11"/>
    </row>
    <row r="23" spans="1:12" x14ac:dyDescent="0.25">
      <c r="A23" s="2"/>
      <c r="B23" s="14" t="s">
        <v>5</v>
      </c>
      <c r="C23" s="14" t="s">
        <v>17</v>
      </c>
      <c r="D23" s="14" t="s">
        <v>28</v>
      </c>
      <c r="E23" s="14"/>
      <c r="F23" s="14" t="s">
        <v>39</v>
      </c>
      <c r="G23" s="71" t="e">
        <f>AVERAGE($G$10:$G$19)</f>
        <v>#DIV/0!</v>
      </c>
    </row>
    <row r="24" spans="1:12" x14ac:dyDescent="0.25">
      <c r="A24" s="2"/>
      <c r="B24" s="14" t="s">
        <v>5</v>
      </c>
      <c r="C24" s="14" t="s">
        <v>17</v>
      </c>
      <c r="D24" s="14" t="s">
        <v>30</v>
      </c>
      <c r="E24" s="14"/>
      <c r="F24" s="14" t="s">
        <v>40</v>
      </c>
      <c r="G24" s="71" t="e">
        <f>AVERAGEIFS($G$10:$G$19,$A$10:$A$19,1)</f>
        <v>#DIV/0!</v>
      </c>
    </row>
  </sheetData>
  <dataConsolidate/>
  <mergeCells count="2">
    <mergeCell ref="F7:H7"/>
    <mergeCell ref="I7:L7"/>
  </mergeCells>
  <hyperlinks>
    <hyperlink ref="H4" location="Intro!A1" display="Volver al inicio" xr:uid="{00000000-0004-0000-0D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215CFCE9-600A-477C-9C87-8B288135E8BB}">
            <xm:f>OR(Intro!$H$5=1,Intro!$H$5=2)</xm:f>
            <x14:dxf>
              <fill>
                <patternFill patternType="mediumGray"/>
              </fill>
            </x14:dxf>
          </x14:cfRule>
          <xm:sqref>A10:L19</xm:sqref>
        </x14:conditionalFormatting>
        <x14:conditionalFormatting xmlns:xm="http://schemas.microsoft.com/office/excel/2006/main">
          <x14:cfRule type="expression" priority="1" id="{37C50977-7460-435A-B850-5F9C2FFD5EF1}">
            <xm:f>Intro!$H$5=3</xm:f>
            <x14:dxf>
              <fill>
                <patternFill patternType="mediumGray"/>
              </fill>
            </x14:dxf>
          </x14:cfRule>
          <xm:sqref>A11:L12 A14:L16 A18:L18</xm:sqref>
        </x14:conditionalFormatting>
        <x14:conditionalFormatting xmlns:xm="http://schemas.microsoft.com/office/excel/2006/main">
          <x14:cfRule type="cellIs" priority="7" operator="equal" id="{EDA2E69B-D807-4B14-A990-0F1DC2D5BDBE}">
            <xm:f>Listas!$A$6</xm:f>
            <x14:dxf>
              <fill>
                <patternFill>
                  <bgColor rgb="FF00B050"/>
                </patternFill>
              </fill>
            </x14:dxf>
          </x14:cfRule>
          <x14:cfRule type="cellIs" priority="8" operator="equal" id="{C80E375C-0CAA-4DC7-838C-6BAEEB495993}">
            <xm:f>Listas!$A$5</xm:f>
            <x14:dxf>
              <fill>
                <patternFill>
                  <bgColor rgb="FF92D050"/>
                </patternFill>
              </fill>
            </x14:dxf>
          </x14:cfRule>
          <x14:cfRule type="cellIs" priority="9" operator="equal" id="{4E85DBAF-E2BB-416A-9D83-6EA274056CFC}">
            <xm:f>Listas!$A$4</xm:f>
            <x14:dxf>
              <fill>
                <patternFill>
                  <bgColor rgb="FFFFC000"/>
                </patternFill>
              </fill>
            </x14:dxf>
          </x14:cfRule>
          <x14:cfRule type="cellIs" priority="10" operator="equal" id="{5E64AAB1-E562-40D4-B36A-3706A563CB7A}">
            <xm:f>Listas!$A$3</xm:f>
            <x14:dxf>
              <fill>
                <patternFill>
                  <bgColor rgb="FFFF0000"/>
                </patternFill>
              </fill>
            </x14:dxf>
          </x14:cfRule>
          <xm:sqref>G3:G6</xm:sqref>
        </x14:conditionalFormatting>
        <x14:conditionalFormatting xmlns:xm="http://schemas.microsoft.com/office/excel/2006/main">
          <x14:cfRule type="cellIs" priority="15" operator="equal" id="{6C390969-A666-4006-89EC-0242DC5D94A6}">
            <xm:f>Listas!$A$6</xm:f>
            <x14:dxf>
              <fill>
                <patternFill>
                  <bgColor rgb="FF00B050"/>
                </patternFill>
              </fill>
            </x14:dxf>
          </x14:cfRule>
          <x14:cfRule type="cellIs" priority="16" operator="equal" id="{89F3528F-C419-4136-8CC8-F299B6AA9136}">
            <xm:f>Listas!$A$5</xm:f>
            <x14:dxf>
              <fill>
                <patternFill>
                  <bgColor rgb="FF92D050"/>
                </patternFill>
              </fill>
            </x14:dxf>
          </x14:cfRule>
          <x14:cfRule type="cellIs" priority="17" operator="equal" id="{6DAFCB76-08E1-4648-985D-87063FF02F4E}">
            <xm:f>Listas!$A$4</xm:f>
            <x14:dxf>
              <fill>
                <patternFill>
                  <bgColor rgb="FFFFC000"/>
                </patternFill>
              </fill>
            </x14:dxf>
          </x14:cfRule>
          <x14:cfRule type="cellIs" priority="18" operator="equal" id="{26473194-2D9F-4D66-AB49-3E15501B10D8}">
            <xm:f>Listas!$A$3</xm:f>
            <x14:dxf>
              <fill>
                <patternFill>
                  <bgColor rgb="FFFF0000"/>
                </patternFill>
              </fill>
            </x14:dxf>
          </x14:cfRule>
          <xm:sqref>G8 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Listas!$A$2:$A$6</xm:f>
          </x14:formula1>
          <xm:sqref>G10:G19</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9">
    <pageSetUpPr fitToPage="1"/>
  </sheetPr>
  <dimension ref="A2:L24"/>
  <sheetViews>
    <sheetView showGridLines="0" topLeftCell="A12" zoomScale="80" zoomScaleNormal="80" workbookViewId="0">
      <selection activeCell="G19" sqref="G10:G19"/>
    </sheetView>
  </sheetViews>
  <sheetFormatPr baseColWidth="10" defaultColWidth="11.42578125" defaultRowHeight="15" x14ac:dyDescent="0.25"/>
  <cols>
    <col min="1" max="3" width="2.28515625" style="1" customWidth="1"/>
    <col min="4" max="4" width="3.7109375" style="1" customWidth="1"/>
    <col min="5" max="5" width="5.5703125" style="1" bestFit="1" customWidth="1"/>
    <col min="6" max="6" width="60.7109375" style="1" customWidth="1"/>
    <col min="7" max="7" width="13.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77</v>
      </c>
      <c r="G2" s="13" t="s">
        <v>32</v>
      </c>
      <c r="H2" s="10" t="s">
        <v>60</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90" customHeight="1" x14ac:dyDescent="0.25">
      <c r="F7" s="140" t="s">
        <v>404</v>
      </c>
      <c r="G7" s="140"/>
      <c r="H7" s="140"/>
      <c r="I7" s="140" t="s">
        <v>405</v>
      </c>
      <c r="J7" s="144"/>
      <c r="K7" s="144"/>
      <c r="L7" s="144"/>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105" x14ac:dyDescent="0.25">
      <c r="A10" s="4">
        <v>1</v>
      </c>
      <c r="B10" s="4" t="s">
        <v>5</v>
      </c>
      <c r="C10" s="4" t="s">
        <v>18</v>
      </c>
      <c r="D10" s="5">
        <v>1</v>
      </c>
      <c r="E10" s="5" t="str">
        <f>CONCATENATE(B10,C10,D10)</f>
        <v>IIIL1</v>
      </c>
      <c r="F10" s="15" t="s">
        <v>308</v>
      </c>
      <c r="G10" s="4"/>
      <c r="H10" s="4"/>
      <c r="I10" s="4"/>
      <c r="J10" s="4"/>
      <c r="K10" s="4"/>
      <c r="L10" s="4"/>
    </row>
    <row r="11" spans="1:12" ht="30" x14ac:dyDescent="0.25">
      <c r="A11" s="3"/>
      <c r="B11" s="3" t="s">
        <v>5</v>
      </c>
      <c r="C11" s="3" t="s">
        <v>18</v>
      </c>
      <c r="D11" s="14">
        <f>D10+1</f>
        <v>2</v>
      </c>
      <c r="E11" s="14" t="str">
        <f t="shared" ref="E11:E19" si="0">CONCATENATE(B11,C11,D11)</f>
        <v>IIIL2</v>
      </c>
      <c r="F11" s="16" t="s">
        <v>78</v>
      </c>
      <c r="G11" s="3"/>
      <c r="H11" s="3"/>
      <c r="I11" s="3"/>
      <c r="J11" s="3"/>
      <c r="K11" s="3"/>
      <c r="L11" s="3"/>
    </row>
    <row r="12" spans="1:12" ht="30" x14ac:dyDescent="0.25">
      <c r="A12" s="3"/>
      <c r="B12" s="3" t="s">
        <v>5</v>
      </c>
      <c r="C12" s="3" t="s">
        <v>18</v>
      </c>
      <c r="D12" s="14">
        <f t="shared" ref="D12:D19" si="1">D11+1</f>
        <v>3</v>
      </c>
      <c r="E12" s="14" t="str">
        <f t="shared" si="0"/>
        <v>IIIL3</v>
      </c>
      <c r="F12" s="17" t="s">
        <v>79</v>
      </c>
      <c r="G12" s="3"/>
      <c r="H12" s="3"/>
      <c r="I12" s="3"/>
      <c r="J12" s="3"/>
      <c r="K12" s="3"/>
      <c r="L12" s="3"/>
    </row>
    <row r="13" spans="1:12" ht="45" x14ac:dyDescent="0.25">
      <c r="A13" s="4">
        <v>1</v>
      </c>
      <c r="B13" s="4" t="s">
        <v>5</v>
      </c>
      <c r="C13" s="4" t="s">
        <v>18</v>
      </c>
      <c r="D13" s="5">
        <f t="shared" si="1"/>
        <v>4</v>
      </c>
      <c r="E13" s="5" t="str">
        <f t="shared" si="0"/>
        <v>IIIL4</v>
      </c>
      <c r="F13" s="15" t="s">
        <v>80</v>
      </c>
      <c r="G13" s="4"/>
      <c r="H13" s="4"/>
      <c r="I13" s="4"/>
      <c r="J13" s="4"/>
      <c r="K13" s="4"/>
      <c r="L13" s="4"/>
    </row>
    <row r="14" spans="1:12" ht="60" x14ac:dyDescent="0.25">
      <c r="A14" s="3"/>
      <c r="B14" s="3" t="s">
        <v>5</v>
      </c>
      <c r="C14" s="3" t="s">
        <v>18</v>
      </c>
      <c r="D14" s="14">
        <f t="shared" si="1"/>
        <v>5</v>
      </c>
      <c r="E14" s="14" t="str">
        <f t="shared" si="0"/>
        <v>IIIL5</v>
      </c>
      <c r="F14" s="17" t="s">
        <v>309</v>
      </c>
      <c r="G14" s="3"/>
      <c r="H14" s="3"/>
      <c r="I14" s="3"/>
      <c r="J14" s="3"/>
      <c r="K14" s="3"/>
      <c r="L14" s="3"/>
    </row>
    <row r="15" spans="1:12" ht="30" x14ac:dyDescent="0.25">
      <c r="A15" s="3"/>
      <c r="B15" s="3" t="s">
        <v>5</v>
      </c>
      <c r="C15" s="3" t="s">
        <v>18</v>
      </c>
      <c r="D15" s="14">
        <f>D14+1</f>
        <v>6</v>
      </c>
      <c r="E15" s="14" t="str">
        <f t="shared" si="0"/>
        <v>IIIL6</v>
      </c>
      <c r="F15" s="17" t="s">
        <v>310</v>
      </c>
      <c r="G15" s="3"/>
      <c r="H15" s="3"/>
      <c r="I15" s="3"/>
      <c r="J15" s="3"/>
      <c r="K15" s="3"/>
      <c r="L15" s="3"/>
    </row>
    <row r="16" spans="1:12" ht="45" x14ac:dyDescent="0.25">
      <c r="A16" s="4">
        <v>1</v>
      </c>
      <c r="B16" s="4" t="s">
        <v>5</v>
      </c>
      <c r="C16" s="4" t="s">
        <v>18</v>
      </c>
      <c r="D16" s="5">
        <f t="shared" si="1"/>
        <v>7</v>
      </c>
      <c r="E16" s="5" t="str">
        <f t="shared" si="0"/>
        <v>IIIL7</v>
      </c>
      <c r="F16" s="15" t="s">
        <v>311</v>
      </c>
      <c r="G16" s="4"/>
      <c r="H16" s="4"/>
      <c r="I16" s="4"/>
      <c r="J16" s="4"/>
      <c r="K16" s="4"/>
      <c r="L16" s="4"/>
    </row>
    <row r="17" spans="1:12" ht="45" x14ac:dyDescent="0.25">
      <c r="A17" s="3"/>
      <c r="B17" s="3" t="s">
        <v>5</v>
      </c>
      <c r="C17" s="3" t="s">
        <v>18</v>
      </c>
      <c r="D17" s="14">
        <f t="shared" si="1"/>
        <v>8</v>
      </c>
      <c r="E17" s="14" t="str">
        <f t="shared" si="0"/>
        <v>IIIL8</v>
      </c>
      <c r="F17" s="16" t="s">
        <v>81</v>
      </c>
      <c r="G17" s="3"/>
      <c r="H17" s="3"/>
      <c r="I17" s="3"/>
      <c r="J17" s="3"/>
      <c r="K17" s="3"/>
      <c r="L17" s="3"/>
    </row>
    <row r="18" spans="1:12" ht="45" x14ac:dyDescent="0.25">
      <c r="A18" s="3"/>
      <c r="B18" s="3" t="s">
        <v>5</v>
      </c>
      <c r="C18" s="3" t="s">
        <v>18</v>
      </c>
      <c r="D18" s="14">
        <f t="shared" si="1"/>
        <v>9</v>
      </c>
      <c r="E18" s="14" t="str">
        <f t="shared" si="0"/>
        <v>IIIL9</v>
      </c>
      <c r="F18" s="17" t="s">
        <v>82</v>
      </c>
      <c r="G18" s="3"/>
      <c r="H18" s="3"/>
      <c r="I18" s="3"/>
      <c r="J18" s="3"/>
      <c r="K18" s="3"/>
      <c r="L18" s="3"/>
    </row>
    <row r="19" spans="1:12" ht="45" x14ac:dyDescent="0.25">
      <c r="A19" s="4">
        <v>1</v>
      </c>
      <c r="B19" s="4" t="s">
        <v>5</v>
      </c>
      <c r="C19" s="4" t="s">
        <v>18</v>
      </c>
      <c r="D19" s="5">
        <f t="shared" si="1"/>
        <v>10</v>
      </c>
      <c r="E19" s="5" t="str">
        <f t="shared" si="0"/>
        <v>IIIL10</v>
      </c>
      <c r="F19" s="15" t="s">
        <v>83</v>
      </c>
      <c r="G19" s="4"/>
      <c r="H19" s="4"/>
      <c r="I19" s="4"/>
      <c r="J19" s="4"/>
      <c r="K19" s="4"/>
      <c r="L19" s="4"/>
    </row>
    <row r="22" spans="1:12" x14ac:dyDescent="0.25">
      <c r="B22" s="11"/>
      <c r="C22" s="11"/>
      <c r="D22" s="11"/>
      <c r="E22" s="11"/>
      <c r="F22" s="12" t="s">
        <v>38</v>
      </c>
      <c r="G22" s="11"/>
    </row>
    <row r="23" spans="1:12" x14ac:dyDescent="0.25">
      <c r="A23" s="2"/>
      <c r="B23" s="14" t="s">
        <v>5</v>
      </c>
      <c r="C23" s="14" t="s">
        <v>18</v>
      </c>
      <c r="D23" s="14" t="s">
        <v>28</v>
      </c>
      <c r="E23" s="14"/>
      <c r="F23" s="14" t="s">
        <v>39</v>
      </c>
      <c r="G23" s="71" t="e">
        <f>AVERAGE(G10:$G$19)</f>
        <v>#DIV/0!</v>
      </c>
    </row>
    <row r="24" spans="1:12" x14ac:dyDescent="0.25">
      <c r="A24" s="2"/>
      <c r="B24" s="14" t="s">
        <v>5</v>
      </c>
      <c r="C24" s="14" t="s">
        <v>18</v>
      </c>
      <c r="D24" s="14" t="s">
        <v>30</v>
      </c>
      <c r="E24" s="14"/>
      <c r="F24" s="14" t="s">
        <v>40</v>
      </c>
      <c r="G24" s="71" t="e">
        <f>AVERAGEIFS($G$10:$G$19,$A$10:$A$19,1)</f>
        <v>#DIV/0!</v>
      </c>
    </row>
  </sheetData>
  <dataConsolidate/>
  <mergeCells count="2">
    <mergeCell ref="F7:H7"/>
    <mergeCell ref="I7:L7"/>
  </mergeCells>
  <hyperlinks>
    <hyperlink ref="H4" location="Intro!A1" display="Volver al inicio" xr:uid="{00000000-0004-0000-0E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2DDA1F51-6AE3-44D5-8A14-2D9F6EBED1B4}">
            <xm:f>OR(Intro!$H$5=1,Intro!$H$5=2)</xm:f>
            <x14:dxf>
              <fill>
                <patternFill patternType="mediumGray"/>
              </fill>
            </x14:dxf>
          </x14:cfRule>
          <xm:sqref>A10:L19</xm:sqref>
        </x14:conditionalFormatting>
        <x14:conditionalFormatting xmlns:xm="http://schemas.microsoft.com/office/excel/2006/main">
          <x14:cfRule type="expression" priority="1" id="{4D64EED3-9CFF-4593-B351-3A9AF277C179}">
            <xm:f>Intro!$H$5=3</xm:f>
            <x14:dxf>
              <fill>
                <patternFill patternType="mediumGray"/>
              </fill>
            </x14:dxf>
          </x14:cfRule>
          <xm:sqref>A11:L12 A14:L15 A17:L18</xm:sqref>
        </x14:conditionalFormatting>
        <x14:conditionalFormatting xmlns:xm="http://schemas.microsoft.com/office/excel/2006/main">
          <x14:cfRule type="cellIs" priority="7" operator="equal" id="{FC87D0BB-573E-47D1-8780-031C19E3AEFD}">
            <xm:f>Listas!$A$6</xm:f>
            <x14:dxf>
              <fill>
                <patternFill>
                  <bgColor rgb="FF00B050"/>
                </patternFill>
              </fill>
            </x14:dxf>
          </x14:cfRule>
          <x14:cfRule type="cellIs" priority="8" operator="equal" id="{9CCBC93E-A6D4-45F4-91EF-43895C4F23A7}">
            <xm:f>Listas!$A$5</xm:f>
            <x14:dxf>
              <fill>
                <patternFill>
                  <bgColor rgb="FF92D050"/>
                </patternFill>
              </fill>
            </x14:dxf>
          </x14:cfRule>
          <x14:cfRule type="cellIs" priority="9" operator="equal" id="{EBF70D47-3468-429B-90F5-7D81DF63A187}">
            <xm:f>Listas!$A$4</xm:f>
            <x14:dxf>
              <fill>
                <patternFill>
                  <bgColor rgb="FFFFC000"/>
                </patternFill>
              </fill>
            </x14:dxf>
          </x14:cfRule>
          <x14:cfRule type="cellIs" priority="10" operator="equal" id="{D4A2AD52-EB94-44B9-AD33-884FDBC80EBF}">
            <xm:f>Listas!$A$3</xm:f>
            <x14:dxf>
              <fill>
                <patternFill>
                  <bgColor rgb="FFFF0000"/>
                </patternFill>
              </fill>
            </x14:dxf>
          </x14:cfRule>
          <xm:sqref>G3:G6</xm:sqref>
        </x14:conditionalFormatting>
        <x14:conditionalFormatting xmlns:xm="http://schemas.microsoft.com/office/excel/2006/main">
          <x14:cfRule type="cellIs" priority="11" operator="equal" id="{6B8C034F-D369-4073-9C4E-15DC39618436}">
            <xm:f>Listas!$A$6</xm:f>
            <x14:dxf>
              <fill>
                <patternFill>
                  <bgColor rgb="FF00B050"/>
                </patternFill>
              </fill>
            </x14:dxf>
          </x14:cfRule>
          <x14:cfRule type="cellIs" priority="12" operator="equal" id="{D2623E75-FAEA-4C15-A782-BDCA34DB6836}">
            <xm:f>Listas!$A$5</xm:f>
            <x14:dxf>
              <fill>
                <patternFill>
                  <bgColor rgb="FF92D050"/>
                </patternFill>
              </fill>
            </x14:dxf>
          </x14:cfRule>
          <x14:cfRule type="cellIs" priority="13" operator="equal" id="{B68E75E6-20A0-4D7E-824B-D7BEA0CE6366}">
            <xm:f>Listas!$A$4</xm:f>
            <x14:dxf>
              <fill>
                <patternFill>
                  <bgColor rgb="FFFFC000"/>
                </patternFill>
              </fill>
            </x14:dxf>
          </x14:cfRule>
          <x14:cfRule type="cellIs" priority="14" operator="equal" id="{A1710AEE-B366-4C05-AF55-139164AA5D7A}">
            <xm:f>Listas!$A$3</xm:f>
            <x14:dxf>
              <fill>
                <patternFill>
                  <bgColor rgb="FFFF0000"/>
                </patternFill>
              </fill>
            </x14:dxf>
          </x14:cfRule>
          <xm:sqref>G8 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Listas!$A$2:$A$6</xm:f>
          </x14:formula1>
          <xm:sqref>G10:G19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20">
    <tabColor rgb="FFFF0000"/>
    <pageSetUpPr fitToPage="1"/>
  </sheetPr>
  <dimension ref="A2:L26"/>
  <sheetViews>
    <sheetView showGridLines="0" topLeftCell="A17" zoomScale="80" zoomScaleNormal="80" workbookViewId="0">
      <selection activeCell="G21" sqref="G10:G21"/>
    </sheetView>
  </sheetViews>
  <sheetFormatPr baseColWidth="10" defaultColWidth="11.42578125" defaultRowHeight="15" x14ac:dyDescent="0.25"/>
  <cols>
    <col min="1" max="3" width="2.28515625" style="1" customWidth="1"/>
    <col min="4" max="4" width="3.7109375" style="1" customWidth="1"/>
    <col min="5" max="5" width="6.42578125" style="1" bestFit="1" customWidth="1"/>
    <col min="6" max="6" width="60.7109375" style="1" customWidth="1"/>
    <col min="7" max="7" width="13.140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84</v>
      </c>
      <c r="G2" s="13" t="s">
        <v>32</v>
      </c>
      <c r="H2" s="10" t="s">
        <v>60</v>
      </c>
    </row>
    <row r="3" spans="1:12" x14ac:dyDescent="0.25">
      <c r="D3" s="2"/>
      <c r="E3" s="2"/>
    </row>
    <row r="4" spans="1:12" x14ac:dyDescent="0.25">
      <c r="F4" s="10" t="s">
        <v>115</v>
      </c>
      <c r="G4" s="19" t="s">
        <v>42</v>
      </c>
      <c r="H4" s="53" t="s">
        <v>131</v>
      </c>
    </row>
    <row r="5" spans="1:12" x14ac:dyDescent="0.25">
      <c r="F5" s="10"/>
      <c r="G5" s="2"/>
    </row>
    <row r="6" spans="1:12" x14ac:dyDescent="0.25">
      <c r="F6" s="10" t="s">
        <v>36</v>
      </c>
      <c r="G6" s="2"/>
      <c r="I6" s="10" t="s">
        <v>401</v>
      </c>
    </row>
    <row r="7" spans="1:12" ht="204" customHeight="1" x14ac:dyDescent="0.25">
      <c r="F7" s="140" t="s">
        <v>406</v>
      </c>
      <c r="G7" s="140"/>
      <c r="H7" s="140"/>
      <c r="I7" s="141" t="s">
        <v>407</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60" x14ac:dyDescent="0.25">
      <c r="A10" s="4">
        <v>1</v>
      </c>
      <c r="B10" s="4" t="s">
        <v>5</v>
      </c>
      <c r="C10" s="4" t="s">
        <v>19</v>
      </c>
      <c r="D10" s="5">
        <v>1</v>
      </c>
      <c r="E10" s="5" t="str">
        <f>CONCATENATE(B10,C10,D10)</f>
        <v>IIIM1</v>
      </c>
      <c r="F10" s="15" t="s">
        <v>312</v>
      </c>
      <c r="G10" s="4"/>
      <c r="H10" s="4"/>
      <c r="I10" s="4"/>
      <c r="J10" s="4"/>
      <c r="K10" s="4"/>
      <c r="L10" s="4"/>
    </row>
    <row r="11" spans="1:12" ht="45" x14ac:dyDescent="0.25">
      <c r="A11" s="4">
        <v>1</v>
      </c>
      <c r="B11" s="4" t="s">
        <v>5</v>
      </c>
      <c r="C11" s="4" t="s">
        <v>19</v>
      </c>
      <c r="D11" s="5">
        <f>D10+1</f>
        <v>2</v>
      </c>
      <c r="E11" s="5" t="str">
        <f t="shared" ref="E11:E21" si="0">CONCATENATE(B11,C11,D11)</f>
        <v>IIIM2</v>
      </c>
      <c r="F11" s="18" t="s">
        <v>85</v>
      </c>
      <c r="G11" s="4"/>
      <c r="H11" s="4"/>
      <c r="I11" s="4"/>
      <c r="J11" s="4"/>
      <c r="K11" s="4"/>
      <c r="L11" s="4"/>
    </row>
    <row r="12" spans="1:12" ht="45" x14ac:dyDescent="0.25">
      <c r="A12" s="3"/>
      <c r="B12" s="3" t="s">
        <v>5</v>
      </c>
      <c r="C12" s="3" t="s">
        <v>19</v>
      </c>
      <c r="D12" s="14">
        <f t="shared" ref="D12:D21" si="1">D11+1</f>
        <v>3</v>
      </c>
      <c r="E12" s="14" t="str">
        <f t="shared" si="0"/>
        <v>IIIM3</v>
      </c>
      <c r="F12" s="16" t="s">
        <v>86</v>
      </c>
      <c r="G12" s="3"/>
      <c r="H12" s="3"/>
      <c r="I12" s="3"/>
      <c r="J12" s="3"/>
      <c r="K12" s="3"/>
      <c r="L12" s="3"/>
    </row>
    <row r="13" spans="1:12" ht="360" x14ac:dyDescent="0.25">
      <c r="A13" s="3"/>
      <c r="B13" s="3" t="s">
        <v>5</v>
      </c>
      <c r="C13" s="3" t="s">
        <v>19</v>
      </c>
      <c r="D13" s="14">
        <f t="shared" si="1"/>
        <v>4</v>
      </c>
      <c r="E13" s="14" t="str">
        <f t="shared" si="0"/>
        <v>IIIM4</v>
      </c>
      <c r="F13" s="16" t="s">
        <v>313</v>
      </c>
      <c r="G13" s="3"/>
      <c r="H13" s="3"/>
      <c r="I13" s="3"/>
      <c r="J13" s="3"/>
      <c r="K13" s="3"/>
      <c r="L13" s="3"/>
    </row>
    <row r="14" spans="1:12" ht="75" x14ac:dyDescent="0.25">
      <c r="A14" s="3"/>
      <c r="B14" s="3" t="s">
        <v>5</v>
      </c>
      <c r="C14" s="3" t="s">
        <v>19</v>
      </c>
      <c r="D14" s="14">
        <f t="shared" si="1"/>
        <v>5</v>
      </c>
      <c r="E14" s="14" t="str">
        <f t="shared" si="0"/>
        <v>IIIM5</v>
      </c>
      <c r="F14" s="16" t="s">
        <v>314</v>
      </c>
      <c r="G14" s="3"/>
      <c r="H14" s="3"/>
      <c r="I14" s="3"/>
      <c r="J14" s="3"/>
      <c r="K14" s="3"/>
      <c r="L14" s="3"/>
    </row>
    <row r="15" spans="1:12" ht="45" x14ac:dyDescent="0.25">
      <c r="A15" s="3"/>
      <c r="B15" s="3" t="s">
        <v>5</v>
      </c>
      <c r="C15" s="3" t="s">
        <v>19</v>
      </c>
      <c r="D15" s="14">
        <f t="shared" si="1"/>
        <v>6</v>
      </c>
      <c r="E15" s="14" t="str">
        <f t="shared" si="0"/>
        <v>IIIM6</v>
      </c>
      <c r="F15" s="16" t="s">
        <v>315</v>
      </c>
      <c r="G15" s="3"/>
      <c r="H15" s="3"/>
      <c r="I15" s="3"/>
      <c r="J15" s="3"/>
      <c r="K15" s="3"/>
      <c r="L15" s="3"/>
    </row>
    <row r="16" spans="1:12" ht="90" x14ac:dyDescent="0.25">
      <c r="A16" s="3"/>
      <c r="B16" s="3" t="s">
        <v>5</v>
      </c>
      <c r="C16" s="3" t="s">
        <v>19</v>
      </c>
      <c r="D16" s="14">
        <f t="shared" si="1"/>
        <v>7</v>
      </c>
      <c r="E16" s="14" t="str">
        <f t="shared" si="0"/>
        <v>IIIM7</v>
      </c>
      <c r="F16" s="16" t="s">
        <v>316</v>
      </c>
      <c r="G16" s="3"/>
      <c r="H16" s="3"/>
      <c r="I16" s="3"/>
      <c r="J16" s="3"/>
      <c r="K16" s="3"/>
      <c r="L16" s="3"/>
    </row>
    <row r="17" spans="1:12" ht="150" x14ac:dyDescent="0.25">
      <c r="A17" s="4">
        <v>1</v>
      </c>
      <c r="B17" s="4" t="s">
        <v>5</v>
      </c>
      <c r="C17" s="4" t="s">
        <v>19</v>
      </c>
      <c r="D17" s="5">
        <f t="shared" si="1"/>
        <v>8</v>
      </c>
      <c r="E17" s="5" t="str">
        <f t="shared" si="0"/>
        <v>IIIM8</v>
      </c>
      <c r="F17" s="15" t="s">
        <v>317</v>
      </c>
      <c r="G17" s="4"/>
      <c r="H17" s="4"/>
      <c r="I17" s="4"/>
      <c r="J17" s="4"/>
      <c r="K17" s="4"/>
      <c r="L17" s="4"/>
    </row>
    <row r="18" spans="1:12" ht="165" x14ac:dyDescent="0.25">
      <c r="A18" s="4">
        <v>1</v>
      </c>
      <c r="B18" s="4" t="s">
        <v>5</v>
      </c>
      <c r="C18" s="4" t="s">
        <v>19</v>
      </c>
      <c r="D18" s="5">
        <f t="shared" si="1"/>
        <v>9</v>
      </c>
      <c r="E18" s="5" t="str">
        <f t="shared" si="0"/>
        <v>IIIM9</v>
      </c>
      <c r="F18" s="15" t="s">
        <v>318</v>
      </c>
      <c r="G18" s="4"/>
      <c r="H18" s="4"/>
      <c r="I18" s="4"/>
      <c r="J18" s="4"/>
      <c r="K18" s="4"/>
      <c r="L18" s="4"/>
    </row>
    <row r="19" spans="1:12" ht="45" x14ac:dyDescent="0.25">
      <c r="A19" s="3"/>
      <c r="B19" s="3" t="s">
        <v>5</v>
      </c>
      <c r="C19" s="3" t="s">
        <v>19</v>
      </c>
      <c r="D19" s="14">
        <f t="shared" si="1"/>
        <v>10</v>
      </c>
      <c r="E19" s="14" t="str">
        <f t="shared" si="0"/>
        <v>IIIM10</v>
      </c>
      <c r="F19" s="17" t="s">
        <v>319</v>
      </c>
      <c r="G19" s="3"/>
      <c r="H19" s="3"/>
      <c r="I19" s="3"/>
      <c r="J19" s="3"/>
      <c r="K19" s="3"/>
      <c r="L19" s="3"/>
    </row>
    <row r="20" spans="1:12" ht="60" x14ac:dyDescent="0.25">
      <c r="A20" s="3"/>
      <c r="B20" s="3" t="s">
        <v>5</v>
      </c>
      <c r="C20" s="3" t="s">
        <v>19</v>
      </c>
      <c r="D20" s="14">
        <f t="shared" si="1"/>
        <v>11</v>
      </c>
      <c r="E20" s="14" t="str">
        <f t="shared" si="0"/>
        <v>IIIM11</v>
      </c>
      <c r="F20" s="17" t="s">
        <v>320</v>
      </c>
      <c r="G20" s="3"/>
      <c r="H20" s="3"/>
      <c r="I20" s="3"/>
      <c r="J20" s="3"/>
      <c r="K20" s="3"/>
      <c r="L20" s="3"/>
    </row>
    <row r="21" spans="1:12" ht="60" x14ac:dyDescent="0.25">
      <c r="A21" s="3"/>
      <c r="B21" s="3" t="s">
        <v>5</v>
      </c>
      <c r="C21" s="3" t="s">
        <v>19</v>
      </c>
      <c r="D21" s="14">
        <f t="shared" si="1"/>
        <v>12</v>
      </c>
      <c r="E21" s="14" t="str">
        <f t="shared" si="0"/>
        <v>IIIM12</v>
      </c>
      <c r="F21" s="17" t="s">
        <v>321</v>
      </c>
      <c r="G21" s="3"/>
      <c r="H21" s="3"/>
      <c r="I21" s="3"/>
      <c r="J21" s="3"/>
      <c r="K21" s="3"/>
      <c r="L21" s="3"/>
    </row>
    <row r="24" spans="1:12" x14ac:dyDescent="0.25">
      <c r="B24" s="11"/>
      <c r="C24" s="11"/>
      <c r="D24" s="11"/>
      <c r="E24" s="11"/>
      <c r="F24" s="12" t="s">
        <v>38</v>
      </c>
      <c r="G24" s="11"/>
    </row>
    <row r="25" spans="1:12" x14ac:dyDescent="0.25">
      <c r="A25" s="2"/>
      <c r="B25" s="14" t="s">
        <v>5</v>
      </c>
      <c r="C25" s="14" t="s">
        <v>19</v>
      </c>
      <c r="D25" s="14" t="s">
        <v>28</v>
      </c>
      <c r="E25" s="14"/>
      <c r="F25" s="14" t="s">
        <v>39</v>
      </c>
      <c r="G25" s="71" t="e">
        <f>AVERAGE($G$10:$G$21)</f>
        <v>#DIV/0!</v>
      </c>
    </row>
    <row r="26" spans="1:12" x14ac:dyDescent="0.25">
      <c r="A26" s="2"/>
      <c r="B26" s="14" t="s">
        <v>5</v>
      </c>
      <c r="C26" s="14" t="s">
        <v>19</v>
      </c>
      <c r="D26" s="14" t="s">
        <v>30</v>
      </c>
      <c r="E26" s="14"/>
      <c r="F26" s="14" t="s">
        <v>40</v>
      </c>
      <c r="G26" s="71" t="e">
        <f>AVERAGEIFS($G$10:$G$21,$A$10:$A$21,1)</f>
        <v>#DIV/0!</v>
      </c>
    </row>
  </sheetData>
  <dataConsolidate/>
  <mergeCells count="2">
    <mergeCell ref="F7:H7"/>
    <mergeCell ref="I7:L7"/>
  </mergeCells>
  <hyperlinks>
    <hyperlink ref="H4" location="Intro!A1" display="Volver al inicio" xr:uid="{00000000-0004-0000-0F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1492EF6F-9D73-4054-939F-2013189179AE}">
            <xm:f>OR(Intro!$H$5=1,Intro!$H$5=3)</xm:f>
            <x14:dxf>
              <fill>
                <patternFill patternType="mediumGray"/>
              </fill>
            </x14:dxf>
          </x14:cfRule>
          <xm:sqref>A12:L16 A19:L21</xm:sqref>
        </x14:conditionalFormatting>
        <x14:conditionalFormatting xmlns:xm="http://schemas.microsoft.com/office/excel/2006/main">
          <x14:cfRule type="cellIs" priority="7" operator="equal" id="{FB069A8E-CC2B-41F4-B6BE-B151AD1F25C0}">
            <xm:f>Listas!$A$6</xm:f>
            <x14:dxf>
              <fill>
                <patternFill>
                  <bgColor rgb="FF00B050"/>
                </patternFill>
              </fill>
            </x14:dxf>
          </x14:cfRule>
          <x14:cfRule type="cellIs" priority="8" operator="equal" id="{8B87F68E-2F15-4FEC-B0AE-3F8DC74E012C}">
            <xm:f>Listas!$A$5</xm:f>
            <x14:dxf>
              <fill>
                <patternFill>
                  <bgColor rgb="FF92D050"/>
                </patternFill>
              </fill>
            </x14:dxf>
          </x14:cfRule>
          <x14:cfRule type="cellIs" priority="9" operator="equal" id="{C4382461-675F-4873-B66B-4D6F5FDBC711}">
            <xm:f>Listas!$A$4</xm:f>
            <x14:dxf>
              <fill>
                <patternFill>
                  <bgColor rgb="FFFFC000"/>
                </patternFill>
              </fill>
            </x14:dxf>
          </x14:cfRule>
          <x14:cfRule type="cellIs" priority="10" operator="equal" id="{EF0B3BD9-3A4C-4587-B8A9-4E55EB88D0CA}">
            <xm:f>Listas!$A$3</xm:f>
            <x14:dxf>
              <fill>
                <patternFill>
                  <bgColor rgb="FFFF0000"/>
                </patternFill>
              </fill>
            </x14:dxf>
          </x14:cfRule>
          <xm:sqref>G3:G6</xm:sqref>
        </x14:conditionalFormatting>
        <x14:conditionalFormatting xmlns:xm="http://schemas.microsoft.com/office/excel/2006/main">
          <x14:cfRule type="cellIs" priority="11" operator="equal" id="{FF14D9BE-2143-427A-B3F9-85B4D6CF0595}">
            <xm:f>Listas!$A$6</xm:f>
            <x14:dxf>
              <fill>
                <patternFill>
                  <bgColor rgb="FF00B050"/>
                </patternFill>
              </fill>
            </x14:dxf>
          </x14:cfRule>
          <x14:cfRule type="cellIs" priority="12" operator="equal" id="{7A5E95F3-6E1A-4123-8E5B-4256523BD4E6}">
            <xm:f>Listas!$A$5</xm:f>
            <x14:dxf>
              <fill>
                <patternFill>
                  <bgColor rgb="FF92D050"/>
                </patternFill>
              </fill>
            </x14:dxf>
          </x14:cfRule>
          <x14:cfRule type="cellIs" priority="13" operator="equal" id="{2670DA11-1BAF-48E7-8F8C-952C20821689}">
            <xm:f>Listas!$A$4</xm:f>
            <x14:dxf>
              <fill>
                <patternFill>
                  <bgColor rgb="FFFFC000"/>
                </patternFill>
              </fill>
            </x14:dxf>
          </x14:cfRule>
          <x14:cfRule type="cellIs" priority="14" operator="equal" id="{6B9F7E05-D6AC-433D-9811-3EFC3C4037F1}">
            <xm:f>Listas!$A$3</xm:f>
            <x14:dxf>
              <fill>
                <patternFill>
                  <bgColor rgb="FFFF0000"/>
                </patternFill>
              </fill>
            </x14:dxf>
          </x14:cfRule>
          <xm:sqref>G8 G10:G21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0000000}">
          <x14:formula1>
            <xm:f>Listas!$A$2:$A$6</xm:f>
          </x14:formula1>
          <xm:sqref>G10:G21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21">
    <tabColor rgb="FFFF0000"/>
    <pageSetUpPr fitToPage="1"/>
  </sheetPr>
  <dimension ref="A2:L29"/>
  <sheetViews>
    <sheetView showGridLines="0" topLeftCell="A21" zoomScale="80" zoomScaleNormal="80" workbookViewId="0">
      <selection activeCell="G24" sqref="G10:G24"/>
    </sheetView>
  </sheetViews>
  <sheetFormatPr baseColWidth="10" defaultColWidth="11.42578125" defaultRowHeight="15" x14ac:dyDescent="0.25"/>
  <cols>
    <col min="1" max="3" width="2.28515625" style="1" customWidth="1"/>
    <col min="4" max="4" width="3.7109375" style="1" customWidth="1"/>
    <col min="5" max="5" width="6" style="1" bestFit="1" customWidth="1"/>
    <col min="6" max="6" width="60.7109375" style="1" customWidth="1"/>
    <col min="7" max="7" width="12.285156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87</v>
      </c>
      <c r="G2" s="13" t="s">
        <v>32</v>
      </c>
      <c r="H2" s="10" t="s">
        <v>60</v>
      </c>
    </row>
    <row r="3" spans="1:12" x14ac:dyDescent="0.25">
      <c r="D3" s="2"/>
      <c r="E3" s="2"/>
    </row>
    <row r="4" spans="1:12" x14ac:dyDescent="0.25">
      <c r="F4" s="10" t="s">
        <v>34</v>
      </c>
      <c r="G4" s="19" t="s">
        <v>42</v>
      </c>
      <c r="H4" s="53" t="s">
        <v>131</v>
      </c>
    </row>
    <row r="5" spans="1:12" x14ac:dyDescent="0.25">
      <c r="F5" s="10"/>
      <c r="G5" s="2"/>
    </row>
    <row r="6" spans="1:12" x14ac:dyDescent="0.25">
      <c r="F6" s="10" t="s">
        <v>36</v>
      </c>
      <c r="G6" s="2"/>
      <c r="I6" s="10" t="s">
        <v>401</v>
      </c>
    </row>
    <row r="7" spans="1:12" ht="256.5" customHeight="1" x14ac:dyDescent="0.25">
      <c r="F7" s="140" t="s">
        <v>408</v>
      </c>
      <c r="G7" s="140"/>
      <c r="H7" s="140"/>
      <c r="I7" s="141" t="s">
        <v>409</v>
      </c>
      <c r="J7" s="142"/>
      <c r="K7" s="142"/>
      <c r="L7" s="142"/>
    </row>
    <row r="9" spans="1:12" ht="30" x14ac:dyDescent="0.25">
      <c r="A9" s="54" t="s">
        <v>10</v>
      </c>
      <c r="B9" s="54" t="s">
        <v>22</v>
      </c>
      <c r="C9" s="54" t="s">
        <v>12</v>
      </c>
      <c r="D9" s="54" t="s">
        <v>37</v>
      </c>
      <c r="E9" s="59" t="s">
        <v>10</v>
      </c>
      <c r="F9" s="54" t="s">
        <v>212</v>
      </c>
      <c r="G9" s="54" t="s">
        <v>213</v>
      </c>
      <c r="H9" s="54" t="s">
        <v>214</v>
      </c>
      <c r="I9" s="118" t="s">
        <v>209</v>
      </c>
      <c r="J9" s="118" t="s">
        <v>210</v>
      </c>
      <c r="K9" s="54" t="s">
        <v>435</v>
      </c>
      <c r="L9" s="54" t="s">
        <v>211</v>
      </c>
    </row>
    <row r="10" spans="1:12" ht="210" x14ac:dyDescent="0.25">
      <c r="A10" s="4">
        <v>1</v>
      </c>
      <c r="B10" s="4" t="s">
        <v>5</v>
      </c>
      <c r="C10" s="4" t="s">
        <v>20</v>
      </c>
      <c r="D10" s="5">
        <v>1</v>
      </c>
      <c r="E10" s="5" t="str">
        <f>CONCATENATE(B10,C10,D10)</f>
        <v>IIIN1</v>
      </c>
      <c r="F10" s="15" t="s">
        <v>322</v>
      </c>
      <c r="G10" s="4"/>
      <c r="H10" s="4"/>
      <c r="I10" s="4"/>
      <c r="J10" s="4"/>
      <c r="K10" s="4"/>
      <c r="L10" s="4"/>
    </row>
    <row r="11" spans="1:12" ht="75" x14ac:dyDescent="0.25">
      <c r="A11" s="4">
        <v>1</v>
      </c>
      <c r="B11" s="4" t="s">
        <v>5</v>
      </c>
      <c r="C11" s="4" t="s">
        <v>20</v>
      </c>
      <c r="D11" s="5">
        <f>D10+1</f>
        <v>2</v>
      </c>
      <c r="E11" s="5" t="str">
        <f t="shared" ref="E11:E24" si="0">CONCATENATE(B11,C11,D11)</f>
        <v>IIIN2</v>
      </c>
      <c r="F11" s="18" t="s">
        <v>323</v>
      </c>
      <c r="G11" s="4"/>
      <c r="H11" s="4"/>
      <c r="I11" s="4"/>
      <c r="J11" s="4"/>
      <c r="K11" s="4"/>
      <c r="L11" s="4"/>
    </row>
    <row r="12" spans="1:12" ht="180" x14ac:dyDescent="0.25">
      <c r="A12" s="4">
        <v>1</v>
      </c>
      <c r="B12" s="4" t="s">
        <v>5</v>
      </c>
      <c r="C12" s="4" t="s">
        <v>20</v>
      </c>
      <c r="D12" s="5">
        <f t="shared" ref="D12:D24" si="1">D11+1</f>
        <v>3</v>
      </c>
      <c r="E12" s="5" t="str">
        <f t="shared" si="0"/>
        <v>IIIN3</v>
      </c>
      <c r="F12" s="15" t="s">
        <v>324</v>
      </c>
      <c r="G12" s="4"/>
      <c r="H12" s="4"/>
      <c r="I12" s="4"/>
      <c r="J12" s="4"/>
      <c r="K12" s="4"/>
      <c r="L12" s="4"/>
    </row>
    <row r="13" spans="1:12" ht="30" x14ac:dyDescent="0.25">
      <c r="A13" s="3"/>
      <c r="B13" s="3" t="s">
        <v>5</v>
      </c>
      <c r="C13" s="3" t="s">
        <v>20</v>
      </c>
      <c r="D13" s="14">
        <f t="shared" si="1"/>
        <v>4</v>
      </c>
      <c r="E13" s="14" t="str">
        <f t="shared" si="0"/>
        <v>IIIN4</v>
      </c>
      <c r="F13" s="17" t="s">
        <v>88</v>
      </c>
      <c r="G13" s="3"/>
      <c r="H13" s="3"/>
      <c r="I13" s="3"/>
      <c r="J13" s="3"/>
      <c r="K13" s="3"/>
      <c r="L13" s="3"/>
    </row>
    <row r="14" spans="1:12" ht="45" x14ac:dyDescent="0.25">
      <c r="A14" s="3"/>
      <c r="B14" s="3" t="s">
        <v>5</v>
      </c>
      <c r="C14" s="3" t="s">
        <v>20</v>
      </c>
      <c r="D14" s="14">
        <f>D13+1</f>
        <v>5</v>
      </c>
      <c r="E14" s="14" t="str">
        <f t="shared" si="0"/>
        <v>IIIN5</v>
      </c>
      <c r="F14" s="17" t="s">
        <v>120</v>
      </c>
      <c r="G14" s="3"/>
      <c r="H14" s="3"/>
      <c r="I14" s="3"/>
      <c r="J14" s="3"/>
      <c r="K14" s="3"/>
      <c r="L14" s="3"/>
    </row>
    <row r="15" spans="1:12" ht="45" x14ac:dyDescent="0.25">
      <c r="A15" s="3"/>
      <c r="B15" s="3" t="s">
        <v>5</v>
      </c>
      <c r="C15" s="3" t="s">
        <v>20</v>
      </c>
      <c r="D15" s="14">
        <f t="shared" si="1"/>
        <v>6</v>
      </c>
      <c r="E15" s="14" t="str">
        <f t="shared" si="0"/>
        <v>IIIN6</v>
      </c>
      <c r="F15" s="17" t="s">
        <v>325</v>
      </c>
      <c r="G15" s="3"/>
      <c r="H15" s="3"/>
      <c r="I15" s="3"/>
      <c r="J15" s="3"/>
      <c r="K15" s="3"/>
      <c r="L15" s="3"/>
    </row>
    <row r="16" spans="1:12" ht="30" x14ac:dyDescent="0.25">
      <c r="A16" s="3"/>
      <c r="B16" s="3" t="s">
        <v>5</v>
      </c>
      <c r="C16" s="3" t="s">
        <v>20</v>
      </c>
      <c r="D16" s="14">
        <f t="shared" si="1"/>
        <v>7</v>
      </c>
      <c r="E16" s="14" t="str">
        <f t="shared" si="0"/>
        <v>IIIN7</v>
      </c>
      <c r="F16" s="17" t="s">
        <v>89</v>
      </c>
      <c r="G16" s="3"/>
      <c r="H16" s="3"/>
      <c r="I16" s="3"/>
      <c r="J16" s="3"/>
      <c r="K16" s="3"/>
      <c r="L16" s="3"/>
    </row>
    <row r="17" spans="1:12" ht="45" x14ac:dyDescent="0.25">
      <c r="A17" s="3"/>
      <c r="B17" s="3" t="s">
        <v>5</v>
      </c>
      <c r="C17" s="3" t="s">
        <v>20</v>
      </c>
      <c r="D17" s="14">
        <f t="shared" si="1"/>
        <v>8</v>
      </c>
      <c r="E17" s="14" t="str">
        <f t="shared" si="0"/>
        <v>IIIN8</v>
      </c>
      <c r="F17" s="17" t="s">
        <v>90</v>
      </c>
      <c r="G17" s="3"/>
      <c r="H17" s="3"/>
      <c r="I17" s="3"/>
      <c r="J17" s="3"/>
      <c r="K17" s="3"/>
      <c r="L17" s="3"/>
    </row>
    <row r="18" spans="1:12" ht="30" x14ac:dyDescent="0.25">
      <c r="A18" s="3"/>
      <c r="B18" s="3" t="s">
        <v>5</v>
      </c>
      <c r="C18" s="3" t="s">
        <v>20</v>
      </c>
      <c r="D18" s="14">
        <f>D17+1</f>
        <v>9</v>
      </c>
      <c r="E18" s="14" t="str">
        <f t="shared" si="0"/>
        <v>IIIN9</v>
      </c>
      <c r="F18" s="16" t="s">
        <v>91</v>
      </c>
      <c r="G18" s="3"/>
      <c r="H18" s="3"/>
      <c r="I18" s="3"/>
      <c r="J18" s="3"/>
      <c r="K18" s="3"/>
      <c r="L18" s="3"/>
    </row>
    <row r="19" spans="1:12" ht="45" x14ac:dyDescent="0.25">
      <c r="A19" s="3"/>
      <c r="B19" s="3" t="s">
        <v>5</v>
      </c>
      <c r="C19" s="3" t="s">
        <v>20</v>
      </c>
      <c r="D19" s="14">
        <f t="shared" si="1"/>
        <v>10</v>
      </c>
      <c r="E19" s="14" t="str">
        <f t="shared" si="0"/>
        <v>IIIN10</v>
      </c>
      <c r="F19" s="17" t="s">
        <v>118</v>
      </c>
      <c r="G19" s="3"/>
      <c r="H19" s="3"/>
      <c r="I19" s="3"/>
      <c r="J19" s="3"/>
      <c r="K19" s="3"/>
      <c r="L19" s="3"/>
    </row>
    <row r="20" spans="1:12" ht="105" x14ac:dyDescent="0.25">
      <c r="A20" s="4">
        <v>1</v>
      </c>
      <c r="B20" s="4" t="s">
        <v>5</v>
      </c>
      <c r="C20" s="4" t="s">
        <v>20</v>
      </c>
      <c r="D20" s="5">
        <f t="shared" si="1"/>
        <v>11</v>
      </c>
      <c r="E20" s="5" t="str">
        <f t="shared" si="0"/>
        <v>IIIN11</v>
      </c>
      <c r="F20" s="15" t="s">
        <v>326</v>
      </c>
      <c r="G20" s="4"/>
      <c r="H20" s="4"/>
      <c r="I20" s="4"/>
      <c r="J20" s="4"/>
      <c r="K20" s="4"/>
      <c r="L20" s="4"/>
    </row>
    <row r="21" spans="1:12" ht="45" x14ac:dyDescent="0.25">
      <c r="A21" s="3"/>
      <c r="B21" s="3" t="s">
        <v>5</v>
      </c>
      <c r="C21" s="3" t="s">
        <v>20</v>
      </c>
      <c r="D21" s="14">
        <f>D20+1</f>
        <v>12</v>
      </c>
      <c r="E21" s="14" t="str">
        <f t="shared" si="0"/>
        <v>IIIN12</v>
      </c>
      <c r="F21" s="17" t="s">
        <v>327</v>
      </c>
      <c r="G21" s="3"/>
      <c r="H21" s="3"/>
      <c r="I21" s="3"/>
      <c r="J21" s="3"/>
      <c r="K21" s="3"/>
      <c r="L21" s="3"/>
    </row>
    <row r="22" spans="1:12" ht="75" x14ac:dyDescent="0.25">
      <c r="A22" s="4">
        <v>1</v>
      </c>
      <c r="B22" s="4" t="s">
        <v>5</v>
      </c>
      <c r="C22" s="4" t="s">
        <v>20</v>
      </c>
      <c r="D22" s="5">
        <f t="shared" si="1"/>
        <v>13</v>
      </c>
      <c r="E22" s="5" t="str">
        <f t="shared" si="0"/>
        <v>IIIN13</v>
      </c>
      <c r="F22" s="15" t="s">
        <v>92</v>
      </c>
      <c r="G22" s="4"/>
      <c r="H22" s="4"/>
      <c r="I22" s="4"/>
      <c r="J22" s="4"/>
      <c r="K22" s="4"/>
      <c r="L22" s="4"/>
    </row>
    <row r="23" spans="1:12" ht="105" x14ac:dyDescent="0.25">
      <c r="A23" s="3"/>
      <c r="B23" s="3" t="s">
        <v>5</v>
      </c>
      <c r="C23" s="3" t="s">
        <v>20</v>
      </c>
      <c r="D23" s="14">
        <f t="shared" si="1"/>
        <v>14</v>
      </c>
      <c r="E23" s="14" t="str">
        <f t="shared" si="0"/>
        <v>IIIN14</v>
      </c>
      <c r="F23" s="17" t="s">
        <v>328</v>
      </c>
      <c r="G23" s="3"/>
      <c r="H23" s="3"/>
      <c r="I23" s="3"/>
      <c r="J23" s="3"/>
      <c r="K23" s="3"/>
      <c r="L23" s="3"/>
    </row>
    <row r="24" spans="1:12" ht="45" x14ac:dyDescent="0.25">
      <c r="A24" s="3"/>
      <c r="B24" s="3" t="s">
        <v>5</v>
      </c>
      <c r="C24" s="3" t="s">
        <v>20</v>
      </c>
      <c r="D24" s="14">
        <f t="shared" si="1"/>
        <v>15</v>
      </c>
      <c r="E24" s="14" t="str">
        <f t="shared" si="0"/>
        <v>IIIN15</v>
      </c>
      <c r="F24" s="17" t="s">
        <v>329</v>
      </c>
      <c r="G24" s="3"/>
      <c r="H24" s="3"/>
      <c r="I24" s="3"/>
      <c r="J24" s="3"/>
      <c r="K24" s="3"/>
      <c r="L24" s="3"/>
    </row>
    <row r="27" spans="1:12" x14ac:dyDescent="0.25">
      <c r="B27" s="11"/>
      <c r="C27" s="11"/>
      <c r="D27" s="11"/>
      <c r="E27" s="11"/>
      <c r="F27" s="12" t="s">
        <v>38</v>
      </c>
      <c r="G27" s="11"/>
    </row>
    <row r="28" spans="1:12" x14ac:dyDescent="0.25">
      <c r="A28" s="2"/>
      <c r="B28" s="14" t="s">
        <v>5</v>
      </c>
      <c r="C28" s="14" t="s">
        <v>20</v>
      </c>
      <c r="D28" s="14" t="s">
        <v>28</v>
      </c>
      <c r="E28" s="14"/>
      <c r="F28" s="14" t="s">
        <v>39</v>
      </c>
      <c r="G28" s="71" t="e">
        <f>AVERAGE($G$10:$G$24)</f>
        <v>#DIV/0!</v>
      </c>
    </row>
    <row r="29" spans="1:12" x14ac:dyDescent="0.25">
      <c r="A29" s="2"/>
      <c r="B29" s="14" t="s">
        <v>5</v>
      </c>
      <c r="C29" s="14" t="s">
        <v>20</v>
      </c>
      <c r="D29" s="14" t="s">
        <v>30</v>
      </c>
      <c r="E29" s="14"/>
      <c r="F29" s="14" t="s">
        <v>40</v>
      </c>
      <c r="G29" s="71" t="e">
        <f>AVERAGEIFS($G$10:$G$24,$A$10:$A$24,1)</f>
        <v>#DIV/0!</v>
      </c>
    </row>
  </sheetData>
  <dataConsolidate/>
  <mergeCells count="2">
    <mergeCell ref="F7:H7"/>
    <mergeCell ref="I7:L7"/>
  </mergeCells>
  <hyperlinks>
    <hyperlink ref="H4" location="Intro!A1" display="Volver al inicio" xr:uid="{00000000-0004-0000-10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5" id="{3F7D6389-099F-4D74-A2F2-9362CCBB8CAD}">
            <xm:f>OR(Intro!$H$5=1,Intro!$H$5=3)</xm:f>
            <x14:dxf>
              <fill>
                <patternFill patternType="mediumGray"/>
              </fill>
            </x14:dxf>
          </x14:cfRule>
          <xm:sqref>A13:L19 A21:L21 A23:L24</xm:sqref>
        </x14:conditionalFormatting>
        <x14:conditionalFormatting xmlns:xm="http://schemas.microsoft.com/office/excel/2006/main">
          <x14:cfRule type="cellIs" priority="30" operator="equal" id="{BCF10B47-9380-4EE4-8F1D-7F389B4B7AE5}">
            <xm:f>Listas!$A$6</xm:f>
            <x14:dxf>
              <fill>
                <patternFill>
                  <bgColor rgb="FF00B050"/>
                </patternFill>
              </fill>
            </x14:dxf>
          </x14:cfRule>
          <x14:cfRule type="cellIs" priority="31" operator="equal" id="{516DB5DD-0687-43EC-BAB3-9B96D3177635}">
            <xm:f>Listas!$A$5</xm:f>
            <x14:dxf>
              <fill>
                <patternFill>
                  <bgColor rgb="FF92D050"/>
                </patternFill>
              </fill>
            </x14:dxf>
          </x14:cfRule>
          <x14:cfRule type="cellIs" priority="32" operator="equal" id="{B2C2C98B-72EB-4A41-9DCC-F89724DD7709}">
            <xm:f>Listas!$A$4</xm:f>
            <x14:dxf>
              <fill>
                <patternFill>
                  <bgColor rgb="FFFFC000"/>
                </patternFill>
              </fill>
            </x14:dxf>
          </x14:cfRule>
          <x14:cfRule type="cellIs" priority="33" operator="equal" id="{51853645-698E-4EFE-8869-06D02EC0DF6E}">
            <xm:f>Listas!$A$3</xm:f>
            <x14:dxf>
              <fill>
                <patternFill>
                  <bgColor rgb="FFFF0000"/>
                </patternFill>
              </fill>
            </x14:dxf>
          </x14:cfRule>
          <xm:sqref>G3:G6</xm:sqref>
        </x14:conditionalFormatting>
        <x14:conditionalFormatting xmlns:xm="http://schemas.microsoft.com/office/excel/2006/main">
          <x14:cfRule type="cellIs" priority="34" operator="equal" id="{57BB0437-8FCC-41E4-B147-9D6445F4700D}">
            <xm:f>Listas!$A$6</xm:f>
            <x14:dxf>
              <fill>
                <patternFill>
                  <bgColor rgb="FF00B050"/>
                </patternFill>
              </fill>
            </x14:dxf>
          </x14:cfRule>
          <x14:cfRule type="cellIs" priority="35" operator="equal" id="{4F8AFAC7-164A-4F3D-B732-25E4F1FE41B3}">
            <xm:f>Listas!$A$5</xm:f>
            <x14:dxf>
              <fill>
                <patternFill>
                  <bgColor rgb="FF92D050"/>
                </patternFill>
              </fill>
            </x14:dxf>
          </x14:cfRule>
          <x14:cfRule type="cellIs" priority="36" operator="equal" id="{452691ED-1022-41CA-9A90-CE609775E6A6}">
            <xm:f>Listas!$A$4</xm:f>
            <x14:dxf>
              <fill>
                <patternFill>
                  <bgColor rgb="FFFFC000"/>
                </patternFill>
              </fill>
            </x14:dxf>
          </x14:cfRule>
          <x14:cfRule type="cellIs" priority="37" operator="equal" id="{A2EBF44F-0110-4BF9-A272-3FB11C9B8EAD}">
            <xm:f>Listas!$A$3</xm:f>
            <x14:dxf>
              <fill>
                <patternFill>
                  <bgColor rgb="FFFF0000"/>
                </patternFill>
              </fill>
            </x14:dxf>
          </x14:cfRule>
          <xm:sqref>G8 G10:G24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000-000000000000}">
          <x14:formula1>
            <xm:f>Listas!$A$2:$A$6</xm:f>
          </x14:formula1>
          <xm:sqref>G10:G24</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22">
    <pageSetUpPr fitToPage="1"/>
  </sheetPr>
  <dimension ref="A2:L24"/>
  <sheetViews>
    <sheetView showGridLines="0" topLeftCell="A7" zoomScale="80" zoomScaleNormal="80" workbookViewId="0">
      <selection activeCell="G10" sqref="G10:G19"/>
    </sheetView>
  </sheetViews>
  <sheetFormatPr baseColWidth="10" defaultColWidth="11.42578125" defaultRowHeight="15" x14ac:dyDescent="0.25"/>
  <cols>
    <col min="1" max="3" width="2.28515625" style="1" customWidth="1"/>
    <col min="4" max="4" width="3.7109375" style="1" customWidth="1"/>
    <col min="5" max="5" width="6" style="1" bestFit="1" customWidth="1"/>
    <col min="6" max="6" width="60.7109375" style="1" customWidth="1"/>
    <col min="7" max="7" width="12.285156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93</v>
      </c>
      <c r="G2" s="13" t="s">
        <v>32</v>
      </c>
      <c r="H2" s="10" t="s">
        <v>60</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174" customHeight="1" x14ac:dyDescent="0.25">
      <c r="F7" s="140" t="s">
        <v>410</v>
      </c>
      <c r="G7" s="140"/>
      <c r="H7" s="140"/>
      <c r="I7" s="141" t="s">
        <v>411</v>
      </c>
      <c r="J7" s="142"/>
      <c r="K7" s="142"/>
      <c r="L7" s="142"/>
    </row>
    <row r="9" spans="1:12" ht="30" x14ac:dyDescent="0.25">
      <c r="A9" s="54" t="s">
        <v>10</v>
      </c>
      <c r="B9" s="54" t="s">
        <v>22</v>
      </c>
      <c r="C9" s="54" t="s">
        <v>12</v>
      </c>
      <c r="D9" s="54" t="s">
        <v>37</v>
      </c>
      <c r="E9" s="59" t="s">
        <v>10</v>
      </c>
      <c r="F9" s="54" t="s">
        <v>212</v>
      </c>
      <c r="G9" s="54" t="s">
        <v>213</v>
      </c>
      <c r="H9" s="54" t="s">
        <v>214</v>
      </c>
      <c r="I9" s="118" t="s">
        <v>209</v>
      </c>
      <c r="J9" s="118" t="s">
        <v>210</v>
      </c>
      <c r="K9" s="54" t="s">
        <v>435</v>
      </c>
      <c r="L9" s="54" t="s">
        <v>211</v>
      </c>
    </row>
    <row r="10" spans="1:12" ht="45" x14ac:dyDescent="0.25">
      <c r="A10" s="4">
        <v>1</v>
      </c>
      <c r="B10" s="4" t="s">
        <v>5</v>
      </c>
      <c r="C10" s="4" t="s">
        <v>21</v>
      </c>
      <c r="D10" s="5">
        <v>1</v>
      </c>
      <c r="E10" s="5" t="str">
        <f>CONCATENATE(B10,C10,D10)</f>
        <v>IIIO1</v>
      </c>
      <c r="F10" s="15" t="s">
        <v>94</v>
      </c>
      <c r="G10" s="4"/>
      <c r="H10" s="4"/>
      <c r="I10" s="4"/>
      <c r="J10" s="4"/>
      <c r="K10" s="4"/>
      <c r="L10" s="4"/>
    </row>
    <row r="11" spans="1:12" ht="30" x14ac:dyDescent="0.25">
      <c r="A11" s="3"/>
      <c r="B11" s="3" t="s">
        <v>5</v>
      </c>
      <c r="C11" s="3" t="s">
        <v>21</v>
      </c>
      <c r="D11" s="14">
        <f>D10+1</f>
        <v>2</v>
      </c>
      <c r="E11" s="14" t="str">
        <f t="shared" ref="E11:E19" si="0">CONCATENATE(B11,C11,D11)</f>
        <v>IIIO2</v>
      </c>
      <c r="F11" s="16" t="s">
        <v>95</v>
      </c>
      <c r="G11" s="3"/>
      <c r="H11" s="3"/>
      <c r="I11" s="3"/>
      <c r="J11" s="3"/>
      <c r="K11" s="3"/>
      <c r="L11" s="3"/>
    </row>
    <row r="12" spans="1:12" ht="45" x14ac:dyDescent="0.25">
      <c r="A12" s="3"/>
      <c r="B12" s="3" t="s">
        <v>5</v>
      </c>
      <c r="C12" s="3" t="s">
        <v>21</v>
      </c>
      <c r="D12" s="14">
        <f t="shared" ref="D12:D19" si="1">D11+1</f>
        <v>3</v>
      </c>
      <c r="E12" s="14" t="str">
        <f t="shared" si="0"/>
        <v>IIIO3</v>
      </c>
      <c r="F12" s="17" t="s">
        <v>96</v>
      </c>
      <c r="G12" s="3"/>
      <c r="H12" s="3"/>
      <c r="I12" s="3"/>
      <c r="J12" s="3"/>
      <c r="K12" s="3"/>
      <c r="L12" s="3"/>
    </row>
    <row r="13" spans="1:12" ht="180" x14ac:dyDescent="0.25">
      <c r="A13" s="4">
        <v>1</v>
      </c>
      <c r="B13" s="4" t="s">
        <v>5</v>
      </c>
      <c r="C13" s="4" t="s">
        <v>21</v>
      </c>
      <c r="D13" s="5">
        <f t="shared" si="1"/>
        <v>4</v>
      </c>
      <c r="E13" s="5" t="str">
        <f t="shared" si="0"/>
        <v>IIIO4</v>
      </c>
      <c r="F13" s="15" t="s">
        <v>330</v>
      </c>
      <c r="G13" s="4"/>
      <c r="H13" s="4"/>
      <c r="I13" s="4"/>
      <c r="J13" s="4"/>
      <c r="K13" s="4"/>
      <c r="L13" s="4"/>
    </row>
    <row r="14" spans="1:12" ht="135" x14ac:dyDescent="0.25">
      <c r="A14" s="4">
        <v>1</v>
      </c>
      <c r="B14" s="4" t="s">
        <v>5</v>
      </c>
      <c r="C14" s="4" t="s">
        <v>21</v>
      </c>
      <c r="D14" s="5">
        <f t="shared" si="1"/>
        <v>5</v>
      </c>
      <c r="E14" s="5" t="str">
        <f t="shared" si="0"/>
        <v>IIIO5</v>
      </c>
      <c r="F14" s="15" t="s">
        <v>331</v>
      </c>
      <c r="G14" s="4"/>
      <c r="H14" s="4"/>
      <c r="I14" s="4"/>
      <c r="J14" s="4"/>
      <c r="K14" s="4"/>
      <c r="L14" s="4"/>
    </row>
    <row r="15" spans="1:12" ht="105" x14ac:dyDescent="0.25">
      <c r="A15" s="4">
        <v>1</v>
      </c>
      <c r="B15" s="4" t="s">
        <v>5</v>
      </c>
      <c r="C15" s="4" t="s">
        <v>21</v>
      </c>
      <c r="D15" s="5">
        <f>D14+1</f>
        <v>6</v>
      </c>
      <c r="E15" s="5" t="str">
        <f t="shared" si="0"/>
        <v>IIIO6</v>
      </c>
      <c r="F15" s="15" t="s">
        <v>332</v>
      </c>
      <c r="G15" s="4"/>
      <c r="H15" s="4"/>
      <c r="I15" s="4"/>
      <c r="J15" s="4"/>
      <c r="K15" s="4"/>
      <c r="L15" s="4"/>
    </row>
    <row r="16" spans="1:12" ht="45" x14ac:dyDescent="0.25">
      <c r="A16" s="3"/>
      <c r="B16" s="3" t="s">
        <v>5</v>
      </c>
      <c r="C16" s="3" t="s">
        <v>21</v>
      </c>
      <c r="D16" s="14">
        <f t="shared" si="1"/>
        <v>7</v>
      </c>
      <c r="E16" s="14" t="str">
        <f t="shared" si="0"/>
        <v>IIIO7</v>
      </c>
      <c r="F16" s="17" t="s">
        <v>333</v>
      </c>
      <c r="G16" s="3"/>
      <c r="H16" s="3"/>
      <c r="I16" s="3"/>
      <c r="J16" s="3"/>
      <c r="K16" s="3"/>
      <c r="L16" s="3"/>
    </row>
    <row r="17" spans="1:12" ht="30" x14ac:dyDescent="0.25">
      <c r="A17" s="3"/>
      <c r="B17" s="3" t="s">
        <v>5</v>
      </c>
      <c r="C17" s="3" t="s">
        <v>21</v>
      </c>
      <c r="D17" s="14">
        <f t="shared" si="1"/>
        <v>8</v>
      </c>
      <c r="E17" s="14" t="str">
        <f t="shared" si="0"/>
        <v>IIIO8</v>
      </c>
      <c r="F17" s="16" t="s">
        <v>97</v>
      </c>
      <c r="G17" s="3"/>
      <c r="H17" s="3"/>
      <c r="I17" s="3"/>
      <c r="J17" s="3"/>
      <c r="K17" s="3"/>
      <c r="L17" s="3"/>
    </row>
    <row r="18" spans="1:12" ht="30" x14ac:dyDescent="0.25">
      <c r="A18" s="3"/>
      <c r="B18" s="3" t="s">
        <v>5</v>
      </c>
      <c r="C18" s="3" t="s">
        <v>21</v>
      </c>
      <c r="D18" s="14">
        <f t="shared" si="1"/>
        <v>9</v>
      </c>
      <c r="E18" s="14" t="str">
        <f t="shared" si="0"/>
        <v>IIIO9</v>
      </c>
      <c r="F18" s="17" t="s">
        <v>98</v>
      </c>
      <c r="G18" s="3"/>
      <c r="H18" s="3"/>
      <c r="I18" s="3"/>
      <c r="J18" s="3"/>
      <c r="K18" s="3"/>
      <c r="L18" s="3"/>
    </row>
    <row r="19" spans="1:12" ht="45" x14ac:dyDescent="0.25">
      <c r="A19" s="3"/>
      <c r="B19" s="3" t="s">
        <v>5</v>
      </c>
      <c r="C19" s="3" t="s">
        <v>21</v>
      </c>
      <c r="D19" s="14">
        <f t="shared" si="1"/>
        <v>10</v>
      </c>
      <c r="E19" s="14" t="str">
        <f t="shared" si="0"/>
        <v>IIIO10</v>
      </c>
      <c r="F19" s="17" t="s">
        <v>99</v>
      </c>
      <c r="G19" s="3"/>
      <c r="H19" s="3"/>
      <c r="I19" s="3"/>
      <c r="J19" s="3"/>
      <c r="K19" s="3"/>
      <c r="L19" s="3"/>
    </row>
    <row r="22" spans="1:12" x14ac:dyDescent="0.25">
      <c r="B22" s="11"/>
      <c r="C22" s="11"/>
      <c r="D22" s="11"/>
      <c r="E22" s="11"/>
      <c r="F22" s="12" t="s">
        <v>38</v>
      </c>
      <c r="G22" s="11"/>
    </row>
    <row r="23" spans="1:12" x14ac:dyDescent="0.25">
      <c r="A23" s="2"/>
      <c r="B23" s="14" t="s">
        <v>5</v>
      </c>
      <c r="C23" s="14" t="s">
        <v>21</v>
      </c>
      <c r="D23" s="14" t="s">
        <v>28</v>
      </c>
      <c r="E23" s="14"/>
      <c r="F23" s="14" t="s">
        <v>39</v>
      </c>
      <c r="G23" s="71" t="e">
        <f>AVERAGE($G$10:$G$19)</f>
        <v>#DIV/0!</v>
      </c>
    </row>
    <row r="24" spans="1:12" x14ac:dyDescent="0.25">
      <c r="A24" s="2"/>
      <c r="B24" s="14" t="s">
        <v>5</v>
      </c>
      <c r="C24" s="14" t="s">
        <v>21</v>
      </c>
      <c r="D24" s="14" t="s">
        <v>30</v>
      </c>
      <c r="E24" s="14"/>
      <c r="F24" s="14" t="s">
        <v>40</v>
      </c>
      <c r="G24" s="71" t="e">
        <f>AVERAGEIFS($G$10:$G$19,$A$10:$A$19,1)</f>
        <v>#DIV/0!</v>
      </c>
    </row>
  </sheetData>
  <dataConsolidate/>
  <mergeCells count="2">
    <mergeCell ref="F7:H7"/>
    <mergeCell ref="I7:L7"/>
  </mergeCells>
  <hyperlinks>
    <hyperlink ref="H4" location="Intro!A1" display="Volver al inicio" xr:uid="{00000000-0004-0000-11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6" id="{E0867322-3DED-4589-949B-665029F4B863}">
            <xm:f>OR(Intro!$H$5=1,Intro!$H$5=2)</xm:f>
            <x14:dxf>
              <fill>
                <patternFill patternType="mediumGray"/>
              </fill>
            </x14:dxf>
          </x14:cfRule>
          <xm:sqref>A10:L19</xm:sqref>
        </x14:conditionalFormatting>
        <x14:conditionalFormatting xmlns:xm="http://schemas.microsoft.com/office/excel/2006/main">
          <x14:cfRule type="expression" priority="5" id="{D3442621-5014-427B-80D8-C392637B2CC4}">
            <xm:f>Intro!$H$5=3</xm:f>
            <x14:dxf>
              <fill>
                <patternFill patternType="mediumGray"/>
              </fill>
            </x14:dxf>
          </x14:cfRule>
          <xm:sqref>A11:L12 A16:L19</xm:sqref>
        </x14:conditionalFormatting>
        <x14:conditionalFormatting xmlns:xm="http://schemas.microsoft.com/office/excel/2006/main">
          <x14:cfRule type="cellIs" priority="7" operator="equal" id="{B6A498EF-C33A-4E6B-8B9D-2E7BEEAC3911}">
            <xm:f>Listas!$A$6</xm:f>
            <x14:dxf>
              <fill>
                <patternFill>
                  <bgColor rgb="FF00B050"/>
                </patternFill>
              </fill>
            </x14:dxf>
          </x14:cfRule>
          <x14:cfRule type="cellIs" priority="8" operator="equal" id="{B016F30E-2234-4EFD-AAE9-DB1C9BC8F12F}">
            <xm:f>Listas!$A$5</xm:f>
            <x14:dxf>
              <fill>
                <patternFill>
                  <bgColor rgb="FF92D050"/>
                </patternFill>
              </fill>
            </x14:dxf>
          </x14:cfRule>
          <x14:cfRule type="cellIs" priority="9" operator="equal" id="{8CC0D02E-6A3C-4B27-9E4D-758A11542CCD}">
            <xm:f>Listas!$A$4</xm:f>
            <x14:dxf>
              <fill>
                <patternFill>
                  <bgColor rgb="FFFFC000"/>
                </patternFill>
              </fill>
            </x14:dxf>
          </x14:cfRule>
          <x14:cfRule type="cellIs" priority="10" operator="equal" id="{0068D32A-6634-4FDA-94B2-89240B1DBE7F}">
            <xm:f>Listas!$A$3</xm:f>
            <x14:dxf>
              <fill>
                <patternFill>
                  <bgColor rgb="FFFF0000"/>
                </patternFill>
              </fill>
            </x14:dxf>
          </x14:cfRule>
          <xm:sqref>G3:G6</xm:sqref>
        </x14:conditionalFormatting>
        <x14:conditionalFormatting xmlns:xm="http://schemas.microsoft.com/office/excel/2006/main">
          <x14:cfRule type="cellIs" priority="11" operator="equal" id="{2C380D39-F3DA-4908-B6A8-42ACCA2B2D6C}">
            <xm:f>Listas!$A$6</xm:f>
            <x14:dxf>
              <fill>
                <patternFill>
                  <bgColor rgb="FF00B050"/>
                </patternFill>
              </fill>
            </x14:dxf>
          </x14:cfRule>
          <x14:cfRule type="cellIs" priority="12" operator="equal" id="{4CBD10F2-B349-4146-BE77-BB6DA206F4B1}">
            <xm:f>Listas!$A$5</xm:f>
            <x14:dxf>
              <fill>
                <patternFill>
                  <bgColor rgb="FF92D050"/>
                </patternFill>
              </fill>
            </x14:dxf>
          </x14:cfRule>
          <x14:cfRule type="cellIs" priority="13" operator="equal" id="{9F7AD0C2-8894-4011-A357-126A8A7960FC}">
            <xm:f>Listas!$A$4</xm:f>
            <x14:dxf>
              <fill>
                <patternFill>
                  <bgColor rgb="FFFFC000"/>
                </patternFill>
              </fill>
            </x14:dxf>
          </x14:cfRule>
          <x14:cfRule type="cellIs" priority="14" operator="equal" id="{3EF601C1-49B9-45E4-B48D-9FD80BE13D31}">
            <xm:f>Listas!$A$3</xm:f>
            <x14:dxf>
              <fill>
                <patternFill>
                  <bgColor rgb="FFFF0000"/>
                </patternFill>
              </fill>
            </x14:dxf>
          </x14:cfRule>
          <xm:sqref>G8 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100-000000000000}">
          <x14:formula1>
            <xm:f>Listas!$A$2:$A$6</xm:f>
          </x14:formula1>
          <xm:sqref>G10:G19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tabColor theme="3" tint="-0.499984740745262"/>
  </sheetPr>
  <dimension ref="A1:S22"/>
  <sheetViews>
    <sheetView workbookViewId="0"/>
  </sheetViews>
  <sheetFormatPr baseColWidth="10" defaultColWidth="11.42578125" defaultRowHeight="15" x14ac:dyDescent="0.25"/>
  <cols>
    <col min="1" max="1" width="11.7109375" style="1" bestFit="1" customWidth="1"/>
    <col min="2" max="2" width="45" style="73" customWidth="1"/>
    <col min="3" max="3" width="64.5703125" style="1" bestFit="1" customWidth="1"/>
    <col min="4" max="4" width="2.85546875" style="1" customWidth="1"/>
    <col min="5" max="5" width="10.42578125" style="1" bestFit="1" customWidth="1"/>
    <col min="6" max="6" width="17.140625" style="1" customWidth="1"/>
    <col min="7" max="7" width="21.5703125" style="1" bestFit="1" customWidth="1"/>
    <col min="8" max="8" width="15.140625" style="1" bestFit="1" customWidth="1"/>
    <col min="9" max="9" width="21.42578125" style="1" bestFit="1" customWidth="1"/>
    <col min="10" max="10" width="21.28515625" style="1" bestFit="1" customWidth="1"/>
    <col min="11" max="11" width="20" style="1" bestFit="1" customWidth="1"/>
    <col min="12" max="12" width="14.5703125" style="1" bestFit="1" customWidth="1"/>
    <col min="13" max="13" width="16.5703125" style="1" bestFit="1" customWidth="1"/>
    <col min="14" max="14" width="19" style="1" bestFit="1" customWidth="1"/>
    <col min="15" max="15" width="10.7109375" style="1" bestFit="1" customWidth="1"/>
    <col min="16" max="16" width="20.5703125" style="1" bestFit="1" customWidth="1"/>
    <col min="17" max="17" width="18.42578125" style="1" bestFit="1" customWidth="1"/>
    <col min="18" max="18" width="17.140625" style="1" bestFit="1" customWidth="1"/>
    <col min="19" max="19" width="17.42578125" style="1" bestFit="1" customWidth="1"/>
    <col min="20" max="24" width="5.7109375" style="1" customWidth="1"/>
    <col min="25" max="16384" width="11.42578125" style="1"/>
  </cols>
  <sheetData>
    <row r="1" spans="1:19" x14ac:dyDescent="0.25">
      <c r="A1" s="80" t="s">
        <v>0</v>
      </c>
      <c r="B1" s="80" t="s">
        <v>153</v>
      </c>
      <c r="C1" s="80" t="s">
        <v>152</v>
      </c>
      <c r="D1" s="116"/>
      <c r="E1" s="80" t="s">
        <v>206</v>
      </c>
      <c r="F1" s="80" t="s">
        <v>205</v>
      </c>
    </row>
    <row r="2" spans="1:19" x14ac:dyDescent="0.25">
      <c r="A2" s="3" t="s">
        <v>1</v>
      </c>
      <c r="B2" s="76" t="s">
        <v>127</v>
      </c>
      <c r="C2" s="78" t="s">
        <v>155</v>
      </c>
      <c r="D2" s="109"/>
      <c r="E2" s="3" t="s">
        <v>8</v>
      </c>
      <c r="F2" s="3">
        <v>0</v>
      </c>
    </row>
    <row r="3" spans="1:19" x14ac:dyDescent="0.25">
      <c r="A3" s="3">
        <v>1</v>
      </c>
      <c r="B3" s="76" t="s">
        <v>128</v>
      </c>
      <c r="C3" s="78" t="s">
        <v>154</v>
      </c>
      <c r="D3" s="109"/>
      <c r="E3" s="3" t="s">
        <v>9</v>
      </c>
      <c r="F3" s="3">
        <v>1</v>
      </c>
    </row>
    <row r="4" spans="1:19" x14ac:dyDescent="0.25">
      <c r="A4" s="3">
        <v>2</v>
      </c>
      <c r="B4" s="76" t="s">
        <v>129</v>
      </c>
      <c r="C4" s="78" t="s">
        <v>156</v>
      </c>
      <c r="D4" s="109"/>
      <c r="E4" s="3" t="s">
        <v>10</v>
      </c>
      <c r="F4" s="3">
        <v>0</v>
      </c>
    </row>
    <row r="5" spans="1:19" x14ac:dyDescent="0.25">
      <c r="A5" s="3">
        <v>3</v>
      </c>
      <c r="B5" s="75" t="s">
        <v>130</v>
      </c>
      <c r="C5" s="78" t="s">
        <v>157</v>
      </c>
      <c r="D5" s="109"/>
      <c r="E5" s="3" t="s">
        <v>11</v>
      </c>
      <c r="F5" s="3">
        <v>0</v>
      </c>
    </row>
    <row r="6" spans="1:19" x14ac:dyDescent="0.25">
      <c r="A6" s="3">
        <v>4</v>
      </c>
      <c r="B6" s="75" t="s">
        <v>207</v>
      </c>
      <c r="C6" s="78" t="s">
        <v>158</v>
      </c>
      <c r="D6" s="109"/>
      <c r="E6" s="3" t="s">
        <v>12</v>
      </c>
      <c r="F6" s="3">
        <v>0</v>
      </c>
    </row>
    <row r="7" spans="1:19" x14ac:dyDescent="0.25">
      <c r="C7" s="79" t="s">
        <v>159</v>
      </c>
      <c r="D7" s="110"/>
      <c r="E7" s="3" t="s">
        <v>13</v>
      </c>
      <c r="F7" s="3">
        <v>0</v>
      </c>
    </row>
    <row r="8" spans="1:19" x14ac:dyDescent="0.25">
      <c r="A8" s="2"/>
      <c r="B8" s="10"/>
      <c r="C8" s="78" t="s">
        <v>160</v>
      </c>
      <c r="D8" s="109"/>
      <c r="E8" s="3" t="s">
        <v>14</v>
      </c>
      <c r="F8" s="3">
        <v>1</v>
      </c>
    </row>
    <row r="9" spans="1:19" x14ac:dyDescent="0.25">
      <c r="A9" s="35"/>
      <c r="B9" s="74"/>
      <c r="C9" s="78" t="s">
        <v>161</v>
      </c>
      <c r="D9" s="109"/>
      <c r="E9" s="3" t="s">
        <v>15</v>
      </c>
      <c r="F9" s="77">
        <v>0</v>
      </c>
      <c r="G9" s="35"/>
      <c r="H9" s="35"/>
      <c r="I9" s="35"/>
      <c r="J9" s="35"/>
      <c r="K9" s="35"/>
      <c r="L9" s="35"/>
      <c r="M9" s="35"/>
      <c r="N9" s="35"/>
      <c r="O9" s="35"/>
      <c r="P9" s="35"/>
      <c r="Q9" s="35"/>
      <c r="R9" s="35"/>
      <c r="S9" s="35"/>
    </row>
    <row r="10" spans="1:19" x14ac:dyDescent="0.25">
      <c r="C10" s="78" t="s">
        <v>162</v>
      </c>
      <c r="D10" s="109"/>
      <c r="E10" s="3" t="s">
        <v>3</v>
      </c>
      <c r="F10" s="3">
        <v>0</v>
      </c>
    </row>
    <row r="11" spans="1:19" x14ac:dyDescent="0.25">
      <c r="C11" s="78" t="s">
        <v>163</v>
      </c>
      <c r="D11" s="109"/>
      <c r="E11" s="3" t="s">
        <v>16</v>
      </c>
      <c r="F11" s="3">
        <v>1</v>
      </c>
    </row>
    <row r="12" spans="1:19" x14ac:dyDescent="0.25">
      <c r="C12" s="78" t="s">
        <v>164</v>
      </c>
      <c r="D12" s="109"/>
      <c r="E12" s="3" t="s">
        <v>17</v>
      </c>
      <c r="F12" s="3">
        <v>0</v>
      </c>
    </row>
    <row r="13" spans="1:19" x14ac:dyDescent="0.25">
      <c r="C13" s="78" t="s">
        <v>165</v>
      </c>
      <c r="D13" s="109"/>
      <c r="E13" s="3" t="s">
        <v>18</v>
      </c>
      <c r="F13" s="3">
        <v>0</v>
      </c>
    </row>
    <row r="14" spans="1:19" x14ac:dyDescent="0.25">
      <c r="C14" s="78" t="s">
        <v>166</v>
      </c>
      <c r="D14" s="109"/>
      <c r="E14" s="3" t="s">
        <v>19</v>
      </c>
      <c r="F14" s="3">
        <v>1</v>
      </c>
    </row>
    <row r="15" spans="1:19" x14ac:dyDescent="0.25">
      <c r="C15" s="78" t="s">
        <v>167</v>
      </c>
      <c r="D15" s="109"/>
      <c r="E15" s="3" t="s">
        <v>20</v>
      </c>
      <c r="F15" s="3">
        <v>1</v>
      </c>
    </row>
    <row r="16" spans="1:19" x14ac:dyDescent="0.25">
      <c r="C16" s="78" t="s">
        <v>168</v>
      </c>
      <c r="D16" s="109"/>
      <c r="E16" s="3" t="s">
        <v>21</v>
      </c>
      <c r="F16" s="3">
        <v>0</v>
      </c>
    </row>
    <row r="17" spans="3:6" x14ac:dyDescent="0.25">
      <c r="C17" s="78" t="s">
        <v>169</v>
      </c>
      <c r="D17" s="109"/>
      <c r="E17" s="3" t="s">
        <v>22</v>
      </c>
      <c r="F17" s="3">
        <v>0</v>
      </c>
    </row>
    <row r="18" spans="3:6" x14ac:dyDescent="0.25">
      <c r="C18" s="78" t="s">
        <v>170</v>
      </c>
      <c r="D18" s="109"/>
      <c r="E18" s="3" t="s">
        <v>23</v>
      </c>
      <c r="F18" s="3">
        <v>0</v>
      </c>
    </row>
    <row r="19" spans="3:6" x14ac:dyDescent="0.25">
      <c r="C19" s="78" t="s">
        <v>171</v>
      </c>
      <c r="D19" s="109"/>
      <c r="E19" s="3" t="s">
        <v>24</v>
      </c>
      <c r="F19" s="3">
        <v>1</v>
      </c>
    </row>
    <row r="20" spans="3:6" x14ac:dyDescent="0.25">
      <c r="C20" s="78" t="s">
        <v>172</v>
      </c>
      <c r="D20" s="109"/>
      <c r="E20" s="3" t="s">
        <v>25</v>
      </c>
      <c r="F20" s="3">
        <v>0</v>
      </c>
    </row>
    <row r="21" spans="3:6" x14ac:dyDescent="0.25">
      <c r="C21" s="78" t="s">
        <v>173</v>
      </c>
      <c r="D21" s="109"/>
      <c r="E21" s="3" t="s">
        <v>26</v>
      </c>
      <c r="F21" s="3">
        <v>0</v>
      </c>
    </row>
    <row r="22" spans="3:6" x14ac:dyDescent="0.25">
      <c r="C22" s="78" t="s">
        <v>174</v>
      </c>
      <c r="D22" s="109"/>
      <c r="E22" s="3" t="s">
        <v>27</v>
      </c>
      <c r="F22" s="3">
        <v>0</v>
      </c>
    </row>
  </sheetData>
  <pageMargins left="0.7" right="0.7" top="0.75" bottom="0.75" header="0.3" footer="0.3"/>
  <pageSetup paperSize="9" fitToWidth="0"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23">
    <pageSetUpPr fitToPage="1"/>
  </sheetPr>
  <dimension ref="A2:L32"/>
  <sheetViews>
    <sheetView showGridLines="0" topLeftCell="A24" zoomScale="80" zoomScaleNormal="80" workbookViewId="0">
      <selection activeCell="G27" sqref="G10:G27"/>
    </sheetView>
  </sheetViews>
  <sheetFormatPr baseColWidth="10" defaultColWidth="11.42578125" defaultRowHeight="15" x14ac:dyDescent="0.25"/>
  <cols>
    <col min="1" max="3" width="2.28515625" style="1" customWidth="1"/>
    <col min="4" max="4" width="3.7109375" style="1" customWidth="1"/>
    <col min="5" max="5" width="5.7109375" style="1" bestFit="1" customWidth="1"/>
    <col min="6" max="6" width="60.7109375" style="1" customWidth="1"/>
    <col min="7" max="7" width="14"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100</v>
      </c>
      <c r="G2" s="13" t="s">
        <v>32</v>
      </c>
      <c r="H2" s="10" t="s">
        <v>60</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264" customHeight="1" x14ac:dyDescent="0.25">
      <c r="F7" s="140" t="s">
        <v>412</v>
      </c>
      <c r="G7" s="140"/>
      <c r="H7" s="140"/>
      <c r="I7" s="141" t="s">
        <v>413</v>
      </c>
      <c r="J7" s="142"/>
      <c r="K7" s="142"/>
      <c r="L7" s="142"/>
    </row>
    <row r="9" spans="1:12" ht="30" x14ac:dyDescent="0.25">
      <c r="A9" s="54" t="s">
        <v>10</v>
      </c>
      <c r="B9" s="54" t="s">
        <v>22</v>
      </c>
      <c r="C9" s="54" t="s">
        <v>12</v>
      </c>
      <c r="D9" s="54" t="s">
        <v>37</v>
      </c>
      <c r="E9" s="59" t="s">
        <v>10</v>
      </c>
      <c r="F9" s="54" t="s">
        <v>212</v>
      </c>
      <c r="G9" s="54" t="s">
        <v>213</v>
      </c>
      <c r="H9" s="54" t="s">
        <v>214</v>
      </c>
      <c r="I9" s="118" t="s">
        <v>209</v>
      </c>
      <c r="J9" s="118" t="s">
        <v>210</v>
      </c>
      <c r="K9" s="54" t="s">
        <v>435</v>
      </c>
      <c r="L9" s="54" t="s">
        <v>211</v>
      </c>
    </row>
    <row r="10" spans="1:12" ht="144" customHeight="1" x14ac:dyDescent="0.25">
      <c r="A10" s="4">
        <v>1</v>
      </c>
      <c r="B10" s="4" t="s">
        <v>5</v>
      </c>
      <c r="C10" s="4" t="s">
        <v>22</v>
      </c>
      <c r="D10" s="5">
        <v>1</v>
      </c>
      <c r="E10" s="5" t="str">
        <f>CONCATENATE(B10,C10,D10)</f>
        <v>IIIP1</v>
      </c>
      <c r="F10" s="15" t="s">
        <v>334</v>
      </c>
      <c r="G10" s="4"/>
      <c r="H10" s="4"/>
      <c r="I10" s="4"/>
      <c r="J10" s="4"/>
      <c r="K10" s="4"/>
      <c r="L10" s="4"/>
    </row>
    <row r="11" spans="1:12" ht="30" x14ac:dyDescent="0.25">
      <c r="A11" s="4">
        <v>1</v>
      </c>
      <c r="B11" s="4" t="s">
        <v>5</v>
      </c>
      <c r="C11" s="4" t="s">
        <v>22</v>
      </c>
      <c r="D11" s="5">
        <f>D10+1</f>
        <v>2</v>
      </c>
      <c r="E11" s="5" t="str">
        <f t="shared" ref="E11:E27" si="0">CONCATENATE(B11,C11,D11)</f>
        <v>IIIP2</v>
      </c>
      <c r="F11" s="18" t="s">
        <v>335</v>
      </c>
      <c r="G11" s="4"/>
      <c r="H11" s="4"/>
      <c r="I11" s="4"/>
      <c r="J11" s="4"/>
      <c r="K11" s="4"/>
      <c r="L11" s="4"/>
    </row>
    <row r="12" spans="1:12" ht="57.6" customHeight="1" x14ac:dyDescent="0.25">
      <c r="A12" s="3"/>
      <c r="B12" s="3" t="s">
        <v>5</v>
      </c>
      <c r="C12" s="3" t="s">
        <v>22</v>
      </c>
      <c r="D12" s="14">
        <f t="shared" ref="D12:D27" si="1">D11+1</f>
        <v>3</v>
      </c>
      <c r="E12" s="14" t="str">
        <f t="shared" si="0"/>
        <v>IIIP3</v>
      </c>
      <c r="F12" s="17" t="s">
        <v>336</v>
      </c>
      <c r="G12" s="3"/>
      <c r="H12" s="3"/>
      <c r="I12" s="3"/>
      <c r="J12" s="3"/>
      <c r="K12" s="3"/>
      <c r="L12" s="3"/>
    </row>
    <row r="13" spans="1:12" ht="45" x14ac:dyDescent="0.25">
      <c r="A13" s="4">
        <v>1</v>
      </c>
      <c r="B13" s="4" t="s">
        <v>5</v>
      </c>
      <c r="C13" s="4" t="s">
        <v>22</v>
      </c>
      <c r="D13" s="5">
        <f t="shared" si="1"/>
        <v>4</v>
      </c>
      <c r="E13" s="5" t="str">
        <f t="shared" si="0"/>
        <v>IIIP4</v>
      </c>
      <c r="F13" s="15" t="s">
        <v>101</v>
      </c>
      <c r="G13" s="4"/>
      <c r="H13" s="4"/>
      <c r="I13" s="4"/>
      <c r="J13" s="4"/>
      <c r="K13" s="4"/>
      <c r="L13" s="4"/>
    </row>
    <row r="14" spans="1:12" ht="30" x14ac:dyDescent="0.25">
      <c r="A14" s="3"/>
      <c r="B14" s="3" t="s">
        <v>5</v>
      </c>
      <c r="C14" s="3" t="s">
        <v>22</v>
      </c>
      <c r="D14" s="14">
        <f t="shared" si="1"/>
        <v>5</v>
      </c>
      <c r="E14" s="14" t="str">
        <f t="shared" si="0"/>
        <v>IIIP5</v>
      </c>
      <c r="F14" s="17" t="s">
        <v>102</v>
      </c>
      <c r="G14" s="3"/>
      <c r="H14" s="3"/>
      <c r="I14" s="3"/>
      <c r="J14" s="3"/>
      <c r="K14" s="3"/>
      <c r="L14" s="3"/>
    </row>
    <row r="15" spans="1:12" ht="60" x14ac:dyDescent="0.25">
      <c r="A15" s="4">
        <v>1</v>
      </c>
      <c r="B15" s="4" t="s">
        <v>5</v>
      </c>
      <c r="C15" s="4" t="s">
        <v>22</v>
      </c>
      <c r="D15" s="5">
        <f t="shared" si="1"/>
        <v>6</v>
      </c>
      <c r="E15" s="5" t="str">
        <f t="shared" si="0"/>
        <v>IIIP6</v>
      </c>
      <c r="F15" s="15" t="s">
        <v>337</v>
      </c>
      <c r="G15" s="4"/>
      <c r="H15" s="4"/>
      <c r="I15" s="4"/>
      <c r="J15" s="4"/>
      <c r="K15" s="4"/>
      <c r="L15" s="4"/>
    </row>
    <row r="16" spans="1:12" ht="39.6" customHeight="1" x14ac:dyDescent="0.25">
      <c r="A16" s="3"/>
      <c r="B16" s="3" t="s">
        <v>5</v>
      </c>
      <c r="C16" s="3" t="s">
        <v>22</v>
      </c>
      <c r="D16" s="14">
        <f t="shared" si="1"/>
        <v>7</v>
      </c>
      <c r="E16" s="14" t="str">
        <f t="shared" si="0"/>
        <v>IIIP7</v>
      </c>
      <c r="F16" s="17" t="s">
        <v>103</v>
      </c>
      <c r="G16" s="3"/>
      <c r="H16" s="3"/>
      <c r="I16" s="3"/>
      <c r="J16" s="3"/>
      <c r="K16" s="3"/>
      <c r="L16" s="3"/>
    </row>
    <row r="17" spans="1:12" ht="118.15" customHeight="1" x14ac:dyDescent="0.25">
      <c r="A17" s="3"/>
      <c r="B17" s="3" t="s">
        <v>5</v>
      </c>
      <c r="C17" s="3" t="s">
        <v>22</v>
      </c>
      <c r="D17" s="14">
        <f t="shared" si="1"/>
        <v>8</v>
      </c>
      <c r="E17" s="14" t="str">
        <f t="shared" si="0"/>
        <v>IIIP8</v>
      </c>
      <c r="F17" s="17" t="s">
        <v>338</v>
      </c>
      <c r="G17" s="3"/>
      <c r="H17" s="3"/>
      <c r="I17" s="3"/>
      <c r="J17" s="3"/>
      <c r="K17" s="3"/>
      <c r="L17" s="3"/>
    </row>
    <row r="18" spans="1:12" ht="90" x14ac:dyDescent="0.25">
      <c r="A18" s="3"/>
      <c r="B18" s="3" t="s">
        <v>5</v>
      </c>
      <c r="C18" s="3" t="s">
        <v>22</v>
      </c>
      <c r="D18" s="14">
        <f t="shared" si="1"/>
        <v>9</v>
      </c>
      <c r="E18" s="14" t="str">
        <f t="shared" si="0"/>
        <v>IIIP9</v>
      </c>
      <c r="F18" s="16" t="s">
        <v>339</v>
      </c>
      <c r="G18" s="3"/>
      <c r="H18" s="3"/>
      <c r="I18" s="3"/>
      <c r="J18" s="3"/>
      <c r="K18" s="3"/>
      <c r="L18" s="3"/>
    </row>
    <row r="19" spans="1:12" ht="30" x14ac:dyDescent="0.25">
      <c r="A19" s="3"/>
      <c r="B19" s="3" t="s">
        <v>5</v>
      </c>
      <c r="C19" s="3" t="s">
        <v>22</v>
      </c>
      <c r="D19" s="14">
        <f t="shared" si="1"/>
        <v>10</v>
      </c>
      <c r="E19" s="14" t="str">
        <f t="shared" si="0"/>
        <v>IIIP10</v>
      </c>
      <c r="F19" s="17" t="s">
        <v>340</v>
      </c>
      <c r="G19" s="3"/>
      <c r="H19" s="3"/>
      <c r="I19" s="3"/>
      <c r="J19" s="3"/>
      <c r="K19" s="3"/>
      <c r="L19" s="3"/>
    </row>
    <row r="20" spans="1:12" ht="45" x14ac:dyDescent="0.25">
      <c r="A20" s="3"/>
      <c r="B20" s="3" t="s">
        <v>5</v>
      </c>
      <c r="C20" s="3" t="s">
        <v>22</v>
      </c>
      <c r="D20" s="14">
        <f t="shared" si="1"/>
        <v>11</v>
      </c>
      <c r="E20" s="14" t="str">
        <f t="shared" si="0"/>
        <v>IIIP11</v>
      </c>
      <c r="F20" s="17" t="s">
        <v>341</v>
      </c>
      <c r="G20" s="3"/>
      <c r="H20" s="3"/>
      <c r="I20" s="3"/>
      <c r="J20" s="3"/>
      <c r="K20" s="3"/>
      <c r="L20" s="3"/>
    </row>
    <row r="21" spans="1:12" ht="84" customHeight="1" x14ac:dyDescent="0.25">
      <c r="A21" s="3"/>
      <c r="B21" s="3" t="s">
        <v>5</v>
      </c>
      <c r="C21" s="3" t="s">
        <v>22</v>
      </c>
      <c r="D21" s="14">
        <f t="shared" si="1"/>
        <v>12</v>
      </c>
      <c r="E21" s="14" t="str">
        <f t="shared" si="0"/>
        <v>IIIP12</v>
      </c>
      <c r="F21" s="17" t="s">
        <v>342</v>
      </c>
      <c r="G21" s="3"/>
      <c r="H21" s="3"/>
      <c r="I21" s="3"/>
      <c r="J21" s="3"/>
      <c r="K21" s="3"/>
      <c r="L21" s="3"/>
    </row>
    <row r="22" spans="1:12" ht="61.9" customHeight="1" x14ac:dyDescent="0.25">
      <c r="A22" s="3"/>
      <c r="B22" s="3" t="s">
        <v>5</v>
      </c>
      <c r="C22" s="3" t="s">
        <v>22</v>
      </c>
      <c r="D22" s="14">
        <f t="shared" si="1"/>
        <v>13</v>
      </c>
      <c r="E22" s="14" t="str">
        <f t="shared" si="0"/>
        <v>IIIP13</v>
      </c>
      <c r="F22" s="17" t="s">
        <v>343</v>
      </c>
      <c r="G22" s="3"/>
      <c r="H22" s="3"/>
      <c r="I22" s="3"/>
      <c r="J22" s="3"/>
      <c r="K22" s="3"/>
      <c r="L22" s="3"/>
    </row>
    <row r="23" spans="1:12" ht="64.150000000000006" customHeight="1" x14ac:dyDescent="0.25">
      <c r="A23" s="3"/>
      <c r="B23" s="3" t="s">
        <v>5</v>
      </c>
      <c r="C23" s="3" t="s">
        <v>22</v>
      </c>
      <c r="D23" s="14">
        <f t="shared" si="1"/>
        <v>14</v>
      </c>
      <c r="E23" s="14" t="str">
        <f t="shared" si="0"/>
        <v>IIIP14</v>
      </c>
      <c r="F23" s="17" t="s">
        <v>104</v>
      </c>
      <c r="G23" s="3"/>
      <c r="H23" s="3"/>
      <c r="I23" s="3"/>
      <c r="J23" s="3"/>
      <c r="K23" s="3"/>
      <c r="L23" s="3"/>
    </row>
    <row r="24" spans="1:12" ht="83.25" customHeight="1" x14ac:dyDescent="0.25">
      <c r="A24" s="4">
        <v>1</v>
      </c>
      <c r="B24" s="4" t="s">
        <v>5</v>
      </c>
      <c r="C24" s="4" t="s">
        <v>22</v>
      </c>
      <c r="D24" s="5">
        <f t="shared" si="1"/>
        <v>15</v>
      </c>
      <c r="E24" s="5" t="str">
        <f t="shared" si="0"/>
        <v>IIIP15</v>
      </c>
      <c r="F24" s="15" t="s">
        <v>344</v>
      </c>
      <c r="G24" s="4"/>
      <c r="H24" s="4"/>
      <c r="I24" s="4"/>
      <c r="J24" s="4"/>
      <c r="K24" s="4"/>
      <c r="L24" s="4"/>
    </row>
    <row r="25" spans="1:12" ht="86.25" customHeight="1" x14ac:dyDescent="0.25">
      <c r="A25" s="4">
        <v>1</v>
      </c>
      <c r="B25" s="4" t="s">
        <v>5</v>
      </c>
      <c r="C25" s="4" t="s">
        <v>22</v>
      </c>
      <c r="D25" s="5">
        <f t="shared" si="1"/>
        <v>16</v>
      </c>
      <c r="E25" s="5" t="str">
        <f t="shared" si="0"/>
        <v>IIIP16</v>
      </c>
      <c r="F25" s="15" t="s">
        <v>345</v>
      </c>
      <c r="G25" s="4"/>
      <c r="H25" s="4"/>
      <c r="I25" s="4"/>
      <c r="J25" s="4"/>
      <c r="K25" s="4"/>
      <c r="L25" s="4"/>
    </row>
    <row r="26" spans="1:12" ht="45" x14ac:dyDescent="0.25">
      <c r="A26" s="3"/>
      <c r="B26" s="3" t="s">
        <v>5</v>
      </c>
      <c r="C26" s="3" t="s">
        <v>22</v>
      </c>
      <c r="D26" s="14">
        <f t="shared" si="1"/>
        <v>17</v>
      </c>
      <c r="E26" s="14" t="str">
        <f t="shared" si="0"/>
        <v>IIIP17</v>
      </c>
      <c r="F26" s="17" t="s">
        <v>105</v>
      </c>
      <c r="G26" s="3"/>
      <c r="H26" s="3"/>
      <c r="I26" s="3"/>
      <c r="J26" s="3"/>
      <c r="K26" s="3"/>
      <c r="L26" s="3"/>
    </row>
    <row r="27" spans="1:12" ht="61.9" customHeight="1" x14ac:dyDescent="0.25">
      <c r="A27" s="3"/>
      <c r="B27" s="3" t="s">
        <v>5</v>
      </c>
      <c r="C27" s="3" t="s">
        <v>22</v>
      </c>
      <c r="D27" s="14">
        <f t="shared" si="1"/>
        <v>18</v>
      </c>
      <c r="E27" s="14" t="str">
        <f t="shared" si="0"/>
        <v>IIIP18</v>
      </c>
      <c r="F27" s="17" t="s">
        <v>106</v>
      </c>
      <c r="G27" s="3"/>
      <c r="H27" s="3"/>
      <c r="I27" s="3"/>
      <c r="J27" s="3"/>
      <c r="K27" s="3"/>
      <c r="L27" s="3"/>
    </row>
    <row r="30" spans="1:12" x14ac:dyDescent="0.25">
      <c r="B30" s="11"/>
      <c r="C30" s="11"/>
      <c r="D30" s="11"/>
      <c r="E30" s="11"/>
      <c r="F30" s="12" t="s">
        <v>38</v>
      </c>
      <c r="G30" s="11"/>
    </row>
    <row r="31" spans="1:12" x14ac:dyDescent="0.25">
      <c r="A31" s="2"/>
      <c r="B31" s="14" t="s">
        <v>5</v>
      </c>
      <c r="C31" s="14" t="s">
        <v>22</v>
      </c>
      <c r="D31" s="14" t="s">
        <v>28</v>
      </c>
      <c r="E31" s="14"/>
      <c r="F31" s="14" t="s">
        <v>39</v>
      </c>
      <c r="G31" s="71" t="e">
        <f>AVERAGE($G$10:$G$27)</f>
        <v>#DIV/0!</v>
      </c>
    </row>
    <row r="32" spans="1:12" x14ac:dyDescent="0.25">
      <c r="A32" s="2"/>
      <c r="B32" s="14" t="s">
        <v>5</v>
      </c>
      <c r="C32" s="14" t="s">
        <v>22</v>
      </c>
      <c r="D32" s="14" t="s">
        <v>30</v>
      </c>
      <c r="E32" s="14"/>
      <c r="F32" s="14" t="s">
        <v>40</v>
      </c>
      <c r="G32" s="71" t="e">
        <f>AVERAGEIFS($G$10:$G$27,$A$10:$A$27,1)</f>
        <v>#DIV/0!</v>
      </c>
    </row>
  </sheetData>
  <dataConsolidate/>
  <mergeCells count="2">
    <mergeCell ref="F7:H7"/>
    <mergeCell ref="I7:L7"/>
  </mergeCells>
  <hyperlinks>
    <hyperlink ref="H4" location="Intro!A1" display="Volver al inicio" xr:uid="{00000000-0004-0000-12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6" id="{6523F129-C9DE-4CD3-A71C-AFA649708AB4}">
            <xm:f>OR(Intro!$H$5=1,Intro!$H$5=2)</xm:f>
            <x14:dxf>
              <fill>
                <patternFill patternType="mediumGray"/>
              </fill>
            </x14:dxf>
          </x14:cfRule>
          <xm:sqref>A10:L27</xm:sqref>
        </x14:conditionalFormatting>
        <x14:conditionalFormatting xmlns:xm="http://schemas.microsoft.com/office/excel/2006/main">
          <x14:cfRule type="expression" priority="5" id="{4F4281C7-750C-4C3C-8823-B8E41FBF8306}">
            <xm:f>Intro!$H$5=3</xm:f>
            <x14:dxf>
              <fill>
                <patternFill patternType="mediumGray"/>
              </fill>
            </x14:dxf>
          </x14:cfRule>
          <xm:sqref>A12:L12 A14:L14 A16:L23 A26:L27</xm:sqref>
        </x14:conditionalFormatting>
        <x14:conditionalFormatting xmlns:xm="http://schemas.microsoft.com/office/excel/2006/main">
          <x14:cfRule type="cellIs" priority="7" operator="equal" id="{139CB2EC-8FD6-44BD-BDEE-BDBFB8CA7728}">
            <xm:f>Listas!$A$6</xm:f>
            <x14:dxf>
              <fill>
                <patternFill>
                  <bgColor rgb="FF00B050"/>
                </patternFill>
              </fill>
            </x14:dxf>
          </x14:cfRule>
          <x14:cfRule type="cellIs" priority="8" operator="equal" id="{399D68C8-B02D-4E04-BF2A-74166E463361}">
            <xm:f>Listas!$A$5</xm:f>
            <x14:dxf>
              <fill>
                <patternFill>
                  <bgColor rgb="FF92D050"/>
                </patternFill>
              </fill>
            </x14:dxf>
          </x14:cfRule>
          <x14:cfRule type="cellIs" priority="9" operator="equal" id="{CA4F2371-44FD-45CE-890A-9427BE3D2C9C}">
            <xm:f>Listas!$A$4</xm:f>
            <x14:dxf>
              <fill>
                <patternFill>
                  <bgColor rgb="FFFFC000"/>
                </patternFill>
              </fill>
            </x14:dxf>
          </x14:cfRule>
          <x14:cfRule type="cellIs" priority="10" operator="equal" id="{FC803B7F-A077-4A8C-A9C2-A18A6C42BBEE}">
            <xm:f>Listas!$A$3</xm:f>
            <x14:dxf>
              <fill>
                <patternFill>
                  <bgColor rgb="FFFF0000"/>
                </patternFill>
              </fill>
            </x14:dxf>
          </x14:cfRule>
          <xm:sqref>G3:G6</xm:sqref>
        </x14:conditionalFormatting>
        <x14:conditionalFormatting xmlns:xm="http://schemas.microsoft.com/office/excel/2006/main">
          <x14:cfRule type="cellIs" priority="11" operator="equal" id="{23FAF02B-B716-4DF8-B4A8-37D9FABF4732}">
            <xm:f>Listas!$A$6</xm:f>
            <x14:dxf>
              <fill>
                <patternFill>
                  <bgColor rgb="FF00B050"/>
                </patternFill>
              </fill>
            </x14:dxf>
          </x14:cfRule>
          <x14:cfRule type="cellIs" priority="12" operator="equal" id="{FDE31004-A554-40E0-9CFF-C492095CEB4D}">
            <xm:f>Listas!$A$5</xm:f>
            <x14:dxf>
              <fill>
                <patternFill>
                  <bgColor rgb="FF92D050"/>
                </patternFill>
              </fill>
            </x14:dxf>
          </x14:cfRule>
          <x14:cfRule type="cellIs" priority="13" operator="equal" id="{52F39534-3075-4420-BD59-19E28688750D}">
            <xm:f>Listas!$A$4</xm:f>
            <x14:dxf>
              <fill>
                <patternFill>
                  <bgColor rgb="FFFFC000"/>
                </patternFill>
              </fill>
            </x14:dxf>
          </x14:cfRule>
          <x14:cfRule type="cellIs" priority="14" operator="equal" id="{DA0032B9-25A2-471E-A084-29E0D7792017}">
            <xm:f>Listas!$A$3</xm:f>
            <x14:dxf>
              <fill>
                <patternFill>
                  <bgColor rgb="FFFF0000"/>
                </patternFill>
              </fill>
            </x14:dxf>
          </x14:cfRule>
          <xm:sqref>G8 G10:G27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0000000}">
          <x14:formula1>
            <xm:f>Listas!$A$2:$A$6</xm:f>
          </x14:formula1>
          <xm:sqref>G10:G27</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4">
    <pageSetUpPr fitToPage="1"/>
  </sheetPr>
  <dimension ref="A2:L28"/>
  <sheetViews>
    <sheetView showGridLines="0" topLeftCell="A20" zoomScale="80" zoomScaleNormal="80" workbookViewId="0">
      <selection activeCell="G23" sqref="G10:G23"/>
    </sheetView>
  </sheetViews>
  <sheetFormatPr baseColWidth="10" defaultColWidth="11.42578125" defaultRowHeight="15" x14ac:dyDescent="0.25"/>
  <cols>
    <col min="1" max="3" width="2.28515625" style="1" customWidth="1"/>
    <col min="4" max="4" width="3.7109375" style="1" customWidth="1"/>
    <col min="5" max="5" width="6" style="1" bestFit="1" customWidth="1"/>
    <col min="6" max="6" width="60.7109375" style="1" customWidth="1"/>
    <col min="7" max="7" width="14.140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ht="30" x14ac:dyDescent="0.25">
      <c r="F2" s="45" t="s">
        <v>107</v>
      </c>
      <c r="G2" s="13"/>
      <c r="H2" s="10" t="s">
        <v>60</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90" customHeight="1" x14ac:dyDescent="0.25">
      <c r="F7" s="140" t="s">
        <v>414</v>
      </c>
      <c r="G7" s="140"/>
      <c r="H7" s="140"/>
      <c r="I7" s="141" t="s">
        <v>415</v>
      </c>
      <c r="J7" s="142"/>
      <c r="K7" s="142"/>
      <c r="L7" s="142"/>
    </row>
    <row r="9" spans="1:12" ht="30" x14ac:dyDescent="0.25">
      <c r="A9" s="54" t="s">
        <v>10</v>
      </c>
      <c r="B9" s="54" t="s">
        <v>22</v>
      </c>
      <c r="C9" s="54" t="s">
        <v>12</v>
      </c>
      <c r="D9" s="54" t="s">
        <v>37</v>
      </c>
      <c r="E9" s="59" t="s">
        <v>10</v>
      </c>
      <c r="F9" s="54" t="s">
        <v>212</v>
      </c>
      <c r="G9" s="54" t="s">
        <v>213</v>
      </c>
      <c r="H9" s="54" t="s">
        <v>214</v>
      </c>
      <c r="I9" s="118" t="s">
        <v>209</v>
      </c>
      <c r="J9" s="118" t="s">
        <v>210</v>
      </c>
      <c r="K9" s="54" t="s">
        <v>435</v>
      </c>
      <c r="L9" s="54" t="s">
        <v>211</v>
      </c>
    </row>
    <row r="10" spans="1:12" ht="60" x14ac:dyDescent="0.25">
      <c r="A10" s="4">
        <v>1</v>
      </c>
      <c r="B10" s="4" t="s">
        <v>5</v>
      </c>
      <c r="C10" s="4" t="s">
        <v>23</v>
      </c>
      <c r="D10" s="5">
        <v>1</v>
      </c>
      <c r="E10" s="5" t="str">
        <f>CONCATENATE(B10,C10,D10)</f>
        <v>IIIQ1</v>
      </c>
      <c r="F10" s="15" t="s">
        <v>346</v>
      </c>
      <c r="G10" s="4"/>
      <c r="H10" s="4"/>
      <c r="I10" s="4"/>
      <c r="J10" s="4"/>
      <c r="K10" s="4"/>
      <c r="L10" s="4"/>
    </row>
    <row r="11" spans="1:12" ht="60" x14ac:dyDescent="0.25">
      <c r="A11" s="3"/>
      <c r="B11" s="3" t="s">
        <v>5</v>
      </c>
      <c r="C11" s="3" t="s">
        <v>23</v>
      </c>
      <c r="D11" s="14">
        <f>D10+1</f>
        <v>2</v>
      </c>
      <c r="E11" s="14" t="str">
        <f t="shared" ref="E11:E23" si="0">CONCATENATE(B11,C11,D11)</f>
        <v>IIIQ2</v>
      </c>
      <c r="F11" s="16" t="s">
        <v>347</v>
      </c>
      <c r="G11" s="3"/>
      <c r="H11" s="3"/>
      <c r="I11" s="3"/>
      <c r="J11" s="3"/>
      <c r="K11" s="3"/>
      <c r="L11" s="3"/>
    </row>
    <row r="12" spans="1:12" ht="45" x14ac:dyDescent="0.25">
      <c r="A12" s="4">
        <v>1</v>
      </c>
      <c r="B12" s="4" t="s">
        <v>5</v>
      </c>
      <c r="C12" s="4" t="s">
        <v>23</v>
      </c>
      <c r="D12" s="5">
        <f t="shared" ref="D12:D23" si="1">D11+1</f>
        <v>3</v>
      </c>
      <c r="E12" s="5" t="str">
        <f t="shared" si="0"/>
        <v>IIIQ3</v>
      </c>
      <c r="F12" s="15" t="s">
        <v>348</v>
      </c>
      <c r="G12" s="4"/>
      <c r="H12" s="4"/>
      <c r="I12" s="4"/>
      <c r="J12" s="4"/>
      <c r="K12" s="4"/>
      <c r="L12" s="4"/>
    </row>
    <row r="13" spans="1:12" ht="60" x14ac:dyDescent="0.25">
      <c r="A13" s="3"/>
      <c r="B13" s="3" t="s">
        <v>5</v>
      </c>
      <c r="C13" s="3" t="s">
        <v>23</v>
      </c>
      <c r="D13" s="14">
        <f t="shared" si="1"/>
        <v>4</v>
      </c>
      <c r="E13" s="14" t="str">
        <f t="shared" si="0"/>
        <v>IIIQ4</v>
      </c>
      <c r="F13" s="17" t="s">
        <v>349</v>
      </c>
      <c r="G13" s="3"/>
      <c r="H13" s="3"/>
      <c r="I13" s="3"/>
      <c r="J13" s="3"/>
      <c r="K13" s="3"/>
      <c r="L13" s="3"/>
    </row>
    <row r="14" spans="1:12" ht="60" x14ac:dyDescent="0.25">
      <c r="A14" s="4">
        <v>1</v>
      </c>
      <c r="B14" s="4" t="s">
        <v>5</v>
      </c>
      <c r="C14" s="4" t="s">
        <v>23</v>
      </c>
      <c r="D14" s="5">
        <f t="shared" si="1"/>
        <v>5</v>
      </c>
      <c r="E14" s="5" t="str">
        <f t="shared" si="0"/>
        <v>IIIQ5</v>
      </c>
      <c r="F14" s="15" t="s">
        <v>350</v>
      </c>
      <c r="G14" s="4"/>
      <c r="H14" s="4"/>
      <c r="I14" s="4"/>
      <c r="J14" s="4"/>
      <c r="K14" s="4"/>
      <c r="L14" s="4"/>
    </row>
    <row r="15" spans="1:12" ht="30" x14ac:dyDescent="0.25">
      <c r="A15" s="3"/>
      <c r="B15" s="3" t="s">
        <v>5</v>
      </c>
      <c r="C15" s="3" t="s">
        <v>23</v>
      </c>
      <c r="D15" s="14">
        <f t="shared" si="1"/>
        <v>6</v>
      </c>
      <c r="E15" s="14" t="str">
        <f t="shared" si="0"/>
        <v>IIIQ6</v>
      </c>
      <c r="F15" s="17" t="s">
        <v>108</v>
      </c>
      <c r="G15" s="3"/>
      <c r="H15" s="3"/>
      <c r="I15" s="3"/>
      <c r="J15" s="3"/>
      <c r="K15" s="3"/>
      <c r="L15" s="3"/>
    </row>
    <row r="16" spans="1:12" ht="45" x14ac:dyDescent="0.25">
      <c r="A16" s="4">
        <v>1</v>
      </c>
      <c r="B16" s="4" t="s">
        <v>5</v>
      </c>
      <c r="C16" s="4" t="s">
        <v>23</v>
      </c>
      <c r="D16" s="5">
        <f t="shared" si="1"/>
        <v>7</v>
      </c>
      <c r="E16" s="5" t="str">
        <f t="shared" si="0"/>
        <v>IIIQ7</v>
      </c>
      <c r="F16" s="15" t="s">
        <v>109</v>
      </c>
      <c r="G16" s="4"/>
      <c r="H16" s="4"/>
      <c r="I16" s="4"/>
      <c r="J16" s="4"/>
      <c r="K16" s="4"/>
      <c r="L16" s="4"/>
    </row>
    <row r="17" spans="1:12" ht="30" x14ac:dyDescent="0.25">
      <c r="A17" s="3"/>
      <c r="B17" s="3" t="s">
        <v>5</v>
      </c>
      <c r="C17" s="3" t="s">
        <v>23</v>
      </c>
      <c r="D17" s="14">
        <f t="shared" si="1"/>
        <v>8</v>
      </c>
      <c r="E17" s="14" t="str">
        <f t="shared" si="0"/>
        <v>IIIQ8</v>
      </c>
      <c r="F17" s="17" t="s">
        <v>110</v>
      </c>
      <c r="G17" s="3"/>
      <c r="H17" s="3"/>
      <c r="I17" s="3"/>
      <c r="J17" s="3"/>
      <c r="K17" s="3"/>
      <c r="L17" s="3"/>
    </row>
    <row r="18" spans="1:12" ht="60" x14ac:dyDescent="0.25">
      <c r="A18" s="3"/>
      <c r="B18" s="3" t="s">
        <v>5</v>
      </c>
      <c r="C18" s="3" t="s">
        <v>23</v>
      </c>
      <c r="D18" s="14">
        <f t="shared" si="1"/>
        <v>9</v>
      </c>
      <c r="E18" s="14" t="str">
        <f t="shared" si="0"/>
        <v>IIIQ9</v>
      </c>
      <c r="F18" s="16" t="s">
        <v>351</v>
      </c>
      <c r="G18" s="3"/>
      <c r="H18" s="3"/>
      <c r="I18" s="3"/>
      <c r="J18" s="3"/>
      <c r="K18" s="3"/>
      <c r="L18" s="3"/>
    </row>
    <row r="19" spans="1:12" ht="60" x14ac:dyDescent="0.25">
      <c r="A19" s="3"/>
      <c r="B19" s="3" t="s">
        <v>5</v>
      </c>
      <c r="C19" s="3" t="s">
        <v>23</v>
      </c>
      <c r="D19" s="14">
        <f t="shared" si="1"/>
        <v>10</v>
      </c>
      <c r="E19" s="14" t="str">
        <f t="shared" si="0"/>
        <v>IIIQ10</v>
      </c>
      <c r="F19" s="17" t="s">
        <v>111</v>
      </c>
      <c r="G19" s="3"/>
      <c r="H19" s="3"/>
      <c r="I19" s="3"/>
      <c r="J19" s="3"/>
      <c r="K19" s="3"/>
      <c r="L19" s="3"/>
    </row>
    <row r="20" spans="1:12" ht="105" x14ac:dyDescent="0.25">
      <c r="A20" s="3"/>
      <c r="B20" s="3" t="s">
        <v>5</v>
      </c>
      <c r="C20" s="3" t="s">
        <v>23</v>
      </c>
      <c r="D20" s="14">
        <f t="shared" si="1"/>
        <v>11</v>
      </c>
      <c r="E20" s="14" t="str">
        <f t="shared" si="0"/>
        <v>IIIQ11</v>
      </c>
      <c r="F20" s="17" t="s">
        <v>352</v>
      </c>
      <c r="G20" s="3"/>
      <c r="H20" s="3"/>
      <c r="I20" s="3"/>
      <c r="J20" s="3"/>
      <c r="K20" s="3"/>
      <c r="L20" s="3"/>
    </row>
    <row r="21" spans="1:12" ht="45" x14ac:dyDescent="0.25">
      <c r="A21" s="3"/>
      <c r="B21" s="3" t="s">
        <v>5</v>
      </c>
      <c r="C21" s="3" t="s">
        <v>23</v>
      </c>
      <c r="D21" s="14">
        <f t="shared" si="1"/>
        <v>12</v>
      </c>
      <c r="E21" s="14" t="str">
        <f t="shared" si="0"/>
        <v>IIIQ12</v>
      </c>
      <c r="F21" s="17" t="s">
        <v>112</v>
      </c>
      <c r="G21" s="3"/>
      <c r="H21" s="3"/>
      <c r="I21" s="3"/>
      <c r="J21" s="3"/>
      <c r="K21" s="3"/>
      <c r="L21" s="3"/>
    </row>
    <row r="22" spans="1:12" ht="60" x14ac:dyDescent="0.25">
      <c r="A22" s="4">
        <v>1</v>
      </c>
      <c r="B22" s="4" t="s">
        <v>5</v>
      </c>
      <c r="C22" s="4" t="s">
        <v>23</v>
      </c>
      <c r="D22" s="5">
        <f t="shared" si="1"/>
        <v>13</v>
      </c>
      <c r="E22" s="5" t="str">
        <f t="shared" si="0"/>
        <v>IIIQ13</v>
      </c>
      <c r="F22" s="15" t="s">
        <v>353</v>
      </c>
      <c r="G22" s="4"/>
      <c r="H22" s="4"/>
      <c r="I22" s="4"/>
      <c r="J22" s="4"/>
      <c r="K22" s="4"/>
      <c r="L22" s="4"/>
    </row>
    <row r="23" spans="1:12" ht="45" x14ac:dyDescent="0.25">
      <c r="A23" s="3"/>
      <c r="B23" s="3" t="s">
        <v>5</v>
      </c>
      <c r="C23" s="3" t="s">
        <v>23</v>
      </c>
      <c r="D23" s="14">
        <f t="shared" si="1"/>
        <v>14</v>
      </c>
      <c r="E23" s="14" t="str">
        <f t="shared" si="0"/>
        <v>IIIQ14</v>
      </c>
      <c r="F23" s="17" t="s">
        <v>113</v>
      </c>
      <c r="G23" s="3"/>
      <c r="H23" s="3"/>
      <c r="I23" s="3"/>
      <c r="J23" s="3"/>
      <c r="K23" s="3"/>
      <c r="L23" s="3"/>
    </row>
    <row r="26" spans="1:12" x14ac:dyDescent="0.25">
      <c r="B26" s="11"/>
      <c r="C26" s="11"/>
      <c r="D26" s="11"/>
      <c r="E26" s="11"/>
      <c r="F26" s="12" t="s">
        <v>38</v>
      </c>
      <c r="G26" s="11"/>
    </row>
    <row r="27" spans="1:12" x14ac:dyDescent="0.25">
      <c r="A27" s="2"/>
      <c r="B27" s="14" t="s">
        <v>5</v>
      </c>
      <c r="C27" s="14" t="s">
        <v>23</v>
      </c>
      <c r="D27" s="14" t="s">
        <v>28</v>
      </c>
      <c r="E27" s="14"/>
      <c r="F27" s="14" t="s">
        <v>39</v>
      </c>
      <c r="G27" s="71" t="e">
        <f>AVERAGE($G$10:$G$23)</f>
        <v>#DIV/0!</v>
      </c>
    </row>
    <row r="28" spans="1:12" x14ac:dyDescent="0.25">
      <c r="A28" s="2"/>
      <c r="B28" s="14" t="s">
        <v>5</v>
      </c>
      <c r="C28" s="14" t="s">
        <v>23</v>
      </c>
      <c r="D28" s="14" t="s">
        <v>30</v>
      </c>
      <c r="E28" s="14"/>
      <c r="F28" s="14" t="s">
        <v>40</v>
      </c>
      <c r="G28" s="71" t="e">
        <f>AVERAGEIFS($G$10:$G$23,$A$10:$A$23,1)</f>
        <v>#DIV/0!</v>
      </c>
    </row>
  </sheetData>
  <dataConsolidate/>
  <mergeCells count="2">
    <mergeCell ref="F7:H7"/>
    <mergeCell ref="I7:L7"/>
  </mergeCells>
  <hyperlinks>
    <hyperlink ref="H4" location="Intro!A1" display="Volver al inicio" xr:uid="{00000000-0004-0000-13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6" id="{E3187CF6-11F5-4ED0-951A-BA023CA67577}">
            <xm:f>OR(Intro!$H$5=1,Intro!$H$5=2)</xm:f>
            <x14:dxf>
              <fill>
                <patternFill patternType="mediumGray"/>
              </fill>
            </x14:dxf>
          </x14:cfRule>
          <xm:sqref>A10:L23</xm:sqref>
        </x14:conditionalFormatting>
        <x14:conditionalFormatting xmlns:xm="http://schemas.microsoft.com/office/excel/2006/main">
          <x14:cfRule type="expression" priority="5" id="{65681EEC-621B-4F59-9405-0C6DF9E97F96}">
            <xm:f>Intro!$H$5=3</xm:f>
            <x14:dxf>
              <fill>
                <patternFill patternType="mediumGray"/>
              </fill>
            </x14:dxf>
          </x14:cfRule>
          <xm:sqref>A11:L11 A13:L13 A15:L15 A17:L21 A23:L23</xm:sqref>
        </x14:conditionalFormatting>
        <x14:conditionalFormatting xmlns:xm="http://schemas.microsoft.com/office/excel/2006/main">
          <x14:cfRule type="cellIs" priority="7" operator="equal" id="{85B4855C-3B73-4C68-946E-D6A8EBB035A1}">
            <xm:f>Listas!$A$6</xm:f>
            <x14:dxf>
              <fill>
                <patternFill>
                  <bgColor rgb="FF00B050"/>
                </patternFill>
              </fill>
            </x14:dxf>
          </x14:cfRule>
          <x14:cfRule type="cellIs" priority="8" operator="equal" id="{EAFA7077-B0AF-452B-A35F-50A1AE6706A3}">
            <xm:f>Listas!$A$5</xm:f>
            <x14:dxf>
              <fill>
                <patternFill>
                  <bgColor rgb="FF92D050"/>
                </patternFill>
              </fill>
            </x14:dxf>
          </x14:cfRule>
          <x14:cfRule type="cellIs" priority="9" operator="equal" id="{B418E3A0-EBBC-44EC-8AE1-164CE23E3FD6}">
            <xm:f>Listas!$A$4</xm:f>
            <x14:dxf>
              <fill>
                <patternFill>
                  <bgColor rgb="FFFFC000"/>
                </patternFill>
              </fill>
            </x14:dxf>
          </x14:cfRule>
          <x14:cfRule type="cellIs" priority="10" operator="equal" id="{F8BEB96C-2CB1-4E17-9C4C-48D682AF38D4}">
            <xm:f>Listas!$A$3</xm:f>
            <x14:dxf>
              <fill>
                <patternFill>
                  <bgColor rgb="FFFF0000"/>
                </patternFill>
              </fill>
            </x14:dxf>
          </x14:cfRule>
          <xm:sqref>G3:G6</xm:sqref>
        </x14:conditionalFormatting>
        <x14:conditionalFormatting xmlns:xm="http://schemas.microsoft.com/office/excel/2006/main">
          <x14:cfRule type="cellIs" priority="11" operator="equal" id="{541A512B-54AE-47DD-BA33-35FCDB6F8057}">
            <xm:f>Listas!$A$6</xm:f>
            <x14:dxf>
              <fill>
                <patternFill>
                  <bgColor rgb="FF00B050"/>
                </patternFill>
              </fill>
            </x14:dxf>
          </x14:cfRule>
          <x14:cfRule type="cellIs" priority="12" operator="equal" id="{9ABA05BE-4CD5-4B9B-88EF-A2D2D1521D91}">
            <xm:f>Listas!$A$5</xm:f>
            <x14:dxf>
              <fill>
                <patternFill>
                  <bgColor rgb="FF92D050"/>
                </patternFill>
              </fill>
            </x14:dxf>
          </x14:cfRule>
          <x14:cfRule type="cellIs" priority="13" operator="equal" id="{1695C6A3-A276-4898-AB5A-00FE4D799CF8}">
            <xm:f>Listas!$A$4</xm:f>
            <x14:dxf>
              <fill>
                <patternFill>
                  <bgColor rgb="FFFFC000"/>
                </patternFill>
              </fill>
            </x14:dxf>
          </x14:cfRule>
          <x14:cfRule type="cellIs" priority="14" operator="equal" id="{F222C26E-B2E3-4BBD-B238-652B3E3BF9C1}">
            <xm:f>Listas!$A$3</xm:f>
            <x14:dxf>
              <fill>
                <patternFill>
                  <bgColor rgb="FFFF0000"/>
                </patternFill>
              </fill>
            </x14:dxf>
          </x14:cfRule>
          <xm:sqref>G8 G10:G23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Listas!$A$2:$A$6</xm:f>
          </x14:formula1>
          <xm:sqref>G10:G23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1">
    <tabColor rgb="FFFF0000"/>
    <pageSetUpPr fitToPage="1"/>
  </sheetPr>
  <dimension ref="A2:L29"/>
  <sheetViews>
    <sheetView showGridLines="0" topLeftCell="A20" zoomScale="80" zoomScaleNormal="80" workbookViewId="0">
      <selection activeCell="G24" sqref="G10:G24"/>
    </sheetView>
  </sheetViews>
  <sheetFormatPr baseColWidth="10" defaultColWidth="11.42578125" defaultRowHeight="15" x14ac:dyDescent="0.25"/>
  <cols>
    <col min="1" max="3" width="2.28515625" style="1" customWidth="1"/>
    <col min="4" max="4" width="3.7109375" style="1" customWidth="1"/>
    <col min="5" max="5" width="5.85546875" style="1" bestFit="1" customWidth="1"/>
    <col min="6" max="6" width="60.7109375" style="1" customWidth="1"/>
    <col min="7" max="7" width="13.57031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45" t="s">
        <v>132</v>
      </c>
      <c r="G2" s="13"/>
      <c r="H2" s="10" t="s">
        <v>133</v>
      </c>
    </row>
    <row r="3" spans="1:12" x14ac:dyDescent="0.25">
      <c r="D3" s="2"/>
      <c r="E3" s="2"/>
    </row>
    <row r="4" spans="1:12" x14ac:dyDescent="0.25">
      <c r="F4" s="55" t="s">
        <v>134</v>
      </c>
      <c r="G4" s="19" t="s">
        <v>42</v>
      </c>
      <c r="H4" s="53" t="s">
        <v>131</v>
      </c>
    </row>
    <row r="5" spans="1:12" x14ac:dyDescent="0.25">
      <c r="F5" s="10"/>
      <c r="G5" s="2"/>
    </row>
    <row r="6" spans="1:12" x14ac:dyDescent="0.25">
      <c r="F6" s="10" t="s">
        <v>36</v>
      </c>
      <c r="G6" s="2"/>
      <c r="I6" s="10" t="s">
        <v>401</v>
      </c>
    </row>
    <row r="7" spans="1:12" ht="210" customHeight="1" x14ac:dyDescent="0.25">
      <c r="F7" s="140" t="s">
        <v>416</v>
      </c>
      <c r="G7" s="140"/>
      <c r="H7" s="140"/>
      <c r="I7" s="141" t="s">
        <v>417</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75" x14ac:dyDescent="0.25">
      <c r="A10" s="4">
        <v>1</v>
      </c>
      <c r="B10" s="4" t="s">
        <v>6</v>
      </c>
      <c r="C10" s="4" t="s">
        <v>24</v>
      </c>
      <c r="D10" s="5">
        <v>1</v>
      </c>
      <c r="E10" s="5" t="str">
        <f>CONCATENATE(B10,C10,D10)</f>
        <v>IVR1</v>
      </c>
      <c r="F10" s="15" t="s">
        <v>135</v>
      </c>
      <c r="G10" s="4"/>
      <c r="H10" s="4"/>
      <c r="I10" s="4"/>
      <c r="J10" s="4"/>
      <c r="K10" s="4"/>
      <c r="L10" s="4"/>
    </row>
    <row r="11" spans="1:12" ht="30" x14ac:dyDescent="0.25">
      <c r="A11" s="3"/>
      <c r="B11" s="3" t="s">
        <v>6</v>
      </c>
      <c r="C11" s="3" t="s">
        <v>24</v>
      </c>
      <c r="D11" s="14">
        <f>D10+1</f>
        <v>2</v>
      </c>
      <c r="E11" s="14" t="str">
        <f t="shared" ref="E11:E24" si="0">CONCATENATE(B11,C11,D11)</f>
        <v>IVR2</v>
      </c>
      <c r="F11" s="16" t="s">
        <v>136</v>
      </c>
      <c r="G11" s="3"/>
      <c r="H11" s="3"/>
      <c r="I11" s="3"/>
      <c r="J11" s="3"/>
      <c r="K11" s="3"/>
      <c r="L11" s="3"/>
    </row>
    <row r="12" spans="1:12" x14ac:dyDescent="0.25">
      <c r="A12" s="3"/>
      <c r="B12" s="3" t="s">
        <v>6</v>
      </c>
      <c r="C12" s="3" t="s">
        <v>24</v>
      </c>
      <c r="D12" s="14">
        <f t="shared" ref="D12:D24" si="1">D11+1</f>
        <v>3</v>
      </c>
      <c r="E12" s="14" t="str">
        <f t="shared" si="0"/>
        <v>IVR3</v>
      </c>
      <c r="F12" s="17" t="s">
        <v>354</v>
      </c>
      <c r="G12" s="3"/>
      <c r="H12" s="3"/>
      <c r="I12" s="3"/>
      <c r="J12" s="3"/>
      <c r="K12" s="3"/>
      <c r="L12" s="3"/>
    </row>
    <row r="13" spans="1:12" ht="75" x14ac:dyDescent="0.25">
      <c r="A13" s="4">
        <v>1</v>
      </c>
      <c r="B13" s="4" t="s">
        <v>6</v>
      </c>
      <c r="C13" s="4" t="s">
        <v>24</v>
      </c>
      <c r="D13" s="5">
        <f t="shared" si="1"/>
        <v>4</v>
      </c>
      <c r="E13" s="5" t="str">
        <f t="shared" si="0"/>
        <v>IVR4</v>
      </c>
      <c r="F13" s="15" t="s">
        <v>355</v>
      </c>
      <c r="G13" s="4"/>
      <c r="H13" s="4"/>
      <c r="I13" s="4"/>
      <c r="J13" s="4"/>
      <c r="K13" s="4"/>
      <c r="L13" s="4"/>
    </row>
    <row r="14" spans="1:12" ht="60" x14ac:dyDescent="0.25">
      <c r="A14" s="3"/>
      <c r="B14" s="3" t="s">
        <v>6</v>
      </c>
      <c r="C14" s="3" t="s">
        <v>24</v>
      </c>
      <c r="D14" s="14">
        <f t="shared" si="1"/>
        <v>5</v>
      </c>
      <c r="E14" s="14" t="str">
        <f t="shared" si="0"/>
        <v>IVR5</v>
      </c>
      <c r="F14" s="17" t="s">
        <v>356</v>
      </c>
      <c r="G14" s="3"/>
      <c r="H14" s="3"/>
      <c r="I14" s="3"/>
      <c r="J14" s="3"/>
      <c r="K14" s="3"/>
      <c r="L14" s="3"/>
    </row>
    <row r="15" spans="1:12" ht="75" x14ac:dyDescent="0.25">
      <c r="A15" s="4">
        <v>1</v>
      </c>
      <c r="B15" s="4" t="s">
        <v>6</v>
      </c>
      <c r="C15" s="4" t="s">
        <v>24</v>
      </c>
      <c r="D15" s="5">
        <f t="shared" si="1"/>
        <v>6</v>
      </c>
      <c r="E15" s="5" t="str">
        <f t="shared" si="0"/>
        <v>IVR6</v>
      </c>
      <c r="F15" s="15" t="s">
        <v>357</v>
      </c>
      <c r="G15" s="4"/>
      <c r="H15" s="4"/>
      <c r="I15" s="4"/>
      <c r="J15" s="4"/>
      <c r="K15" s="4"/>
      <c r="L15" s="4"/>
    </row>
    <row r="16" spans="1:12" ht="60" x14ac:dyDescent="0.25">
      <c r="A16" s="3"/>
      <c r="B16" s="3" t="s">
        <v>6</v>
      </c>
      <c r="C16" s="3" t="s">
        <v>24</v>
      </c>
      <c r="D16" s="14">
        <f t="shared" si="1"/>
        <v>7</v>
      </c>
      <c r="E16" s="14" t="str">
        <f t="shared" si="0"/>
        <v>IVR7</v>
      </c>
      <c r="F16" s="17" t="s">
        <v>358</v>
      </c>
      <c r="G16" s="3"/>
      <c r="H16" s="3"/>
      <c r="I16" s="3"/>
      <c r="J16" s="3"/>
      <c r="K16" s="3"/>
      <c r="L16" s="3"/>
    </row>
    <row r="17" spans="1:12" ht="30" x14ac:dyDescent="0.25">
      <c r="A17" s="3"/>
      <c r="B17" s="3" t="s">
        <v>6</v>
      </c>
      <c r="C17" s="3" t="s">
        <v>24</v>
      </c>
      <c r="D17" s="14">
        <f t="shared" si="1"/>
        <v>8</v>
      </c>
      <c r="E17" s="14" t="str">
        <f t="shared" si="0"/>
        <v>IVR8</v>
      </c>
      <c r="F17" s="17" t="s">
        <v>137</v>
      </c>
      <c r="G17" s="3"/>
      <c r="H17" s="3"/>
      <c r="I17" s="3"/>
      <c r="J17" s="3"/>
      <c r="K17" s="3"/>
      <c r="L17" s="3"/>
    </row>
    <row r="18" spans="1:12" ht="30" x14ac:dyDescent="0.25">
      <c r="A18" s="3"/>
      <c r="B18" s="3" t="s">
        <v>6</v>
      </c>
      <c r="C18" s="3" t="s">
        <v>24</v>
      </c>
      <c r="D18" s="14">
        <f t="shared" si="1"/>
        <v>9</v>
      </c>
      <c r="E18" s="14" t="str">
        <f t="shared" si="0"/>
        <v>IVR9</v>
      </c>
      <c r="F18" s="17" t="s">
        <v>138</v>
      </c>
      <c r="G18" s="3"/>
      <c r="H18" s="3"/>
      <c r="I18" s="3"/>
      <c r="J18" s="3"/>
      <c r="K18" s="3"/>
      <c r="L18" s="3"/>
    </row>
    <row r="19" spans="1:12" ht="120" x14ac:dyDescent="0.25">
      <c r="A19" s="3"/>
      <c r="B19" s="3" t="s">
        <v>6</v>
      </c>
      <c r="C19" s="3" t="s">
        <v>24</v>
      </c>
      <c r="D19" s="14">
        <f t="shared" si="1"/>
        <v>10</v>
      </c>
      <c r="E19" s="14" t="str">
        <f t="shared" si="0"/>
        <v>IVR10</v>
      </c>
      <c r="F19" s="17" t="s">
        <v>359</v>
      </c>
      <c r="G19" s="3"/>
      <c r="H19" s="3"/>
      <c r="I19" s="3"/>
      <c r="J19" s="3"/>
      <c r="K19" s="3"/>
      <c r="L19" s="3"/>
    </row>
    <row r="20" spans="1:12" ht="30" x14ac:dyDescent="0.25">
      <c r="A20" s="4">
        <v>1</v>
      </c>
      <c r="B20" s="4" t="s">
        <v>6</v>
      </c>
      <c r="C20" s="4" t="s">
        <v>24</v>
      </c>
      <c r="D20" s="5">
        <f t="shared" si="1"/>
        <v>11</v>
      </c>
      <c r="E20" s="5" t="str">
        <f t="shared" si="0"/>
        <v>IVR11</v>
      </c>
      <c r="F20" s="15" t="s">
        <v>360</v>
      </c>
      <c r="G20" s="4"/>
      <c r="H20" s="4"/>
      <c r="I20" s="4"/>
      <c r="J20" s="4"/>
      <c r="K20" s="4"/>
      <c r="L20" s="4"/>
    </row>
    <row r="21" spans="1:12" ht="30" x14ac:dyDescent="0.25">
      <c r="A21" s="3"/>
      <c r="B21" s="3" t="s">
        <v>6</v>
      </c>
      <c r="C21" s="3" t="s">
        <v>24</v>
      </c>
      <c r="D21" s="14">
        <f t="shared" si="1"/>
        <v>12</v>
      </c>
      <c r="E21" s="14" t="str">
        <f t="shared" si="0"/>
        <v>IVR12</v>
      </c>
      <c r="F21" s="17" t="s">
        <v>139</v>
      </c>
      <c r="G21" s="3"/>
      <c r="H21" s="3"/>
      <c r="I21" s="3"/>
      <c r="J21" s="3"/>
      <c r="K21" s="3"/>
      <c r="L21" s="3"/>
    </row>
    <row r="22" spans="1:12" ht="30" x14ac:dyDescent="0.25">
      <c r="A22" s="3"/>
      <c r="B22" s="3" t="s">
        <v>6</v>
      </c>
      <c r="C22" s="3" t="s">
        <v>24</v>
      </c>
      <c r="D22" s="14">
        <f t="shared" si="1"/>
        <v>13</v>
      </c>
      <c r="E22" s="14" t="str">
        <f t="shared" si="0"/>
        <v>IVR13</v>
      </c>
      <c r="F22" s="17" t="s">
        <v>140</v>
      </c>
      <c r="G22" s="3"/>
      <c r="H22" s="3"/>
      <c r="I22" s="3"/>
      <c r="J22" s="3"/>
      <c r="K22" s="3"/>
      <c r="L22" s="3"/>
    </row>
    <row r="23" spans="1:12" ht="45" x14ac:dyDescent="0.25">
      <c r="A23" s="4">
        <v>1</v>
      </c>
      <c r="B23" s="4" t="s">
        <v>6</v>
      </c>
      <c r="C23" s="4" t="s">
        <v>24</v>
      </c>
      <c r="D23" s="5">
        <f t="shared" si="1"/>
        <v>14</v>
      </c>
      <c r="E23" s="5" t="str">
        <f t="shared" si="0"/>
        <v>IVR14</v>
      </c>
      <c r="F23" s="15" t="s">
        <v>361</v>
      </c>
      <c r="G23" s="4"/>
      <c r="H23" s="4"/>
      <c r="I23" s="4"/>
      <c r="J23" s="4"/>
      <c r="K23" s="4"/>
      <c r="L23" s="4"/>
    </row>
    <row r="24" spans="1:12" ht="45" x14ac:dyDescent="0.25">
      <c r="A24" s="3"/>
      <c r="B24" s="3" t="s">
        <v>6</v>
      </c>
      <c r="C24" s="3" t="s">
        <v>24</v>
      </c>
      <c r="D24" s="14">
        <f t="shared" si="1"/>
        <v>15</v>
      </c>
      <c r="E24" s="14" t="str">
        <f t="shared" si="0"/>
        <v>IVR15</v>
      </c>
      <c r="F24" s="17" t="s">
        <v>362</v>
      </c>
      <c r="G24" s="3"/>
      <c r="H24" s="3"/>
      <c r="I24" s="3"/>
      <c r="J24" s="3"/>
      <c r="K24" s="3"/>
      <c r="L24" s="3"/>
    </row>
    <row r="27" spans="1:12" x14ac:dyDescent="0.25">
      <c r="B27" s="11"/>
      <c r="C27" s="11"/>
      <c r="D27" s="11"/>
      <c r="E27" s="11"/>
      <c r="F27" s="12" t="s">
        <v>38</v>
      </c>
      <c r="G27" s="11"/>
    </row>
    <row r="28" spans="1:12" x14ac:dyDescent="0.25">
      <c r="A28" s="2"/>
      <c r="B28" s="14" t="s">
        <v>6</v>
      </c>
      <c r="C28" s="14" t="s">
        <v>24</v>
      </c>
      <c r="D28" s="14" t="s">
        <v>28</v>
      </c>
      <c r="E28" s="14"/>
      <c r="F28" s="14" t="s">
        <v>39</v>
      </c>
      <c r="G28" s="71" t="e">
        <f>AVERAGE($G$10:$G$24)</f>
        <v>#DIV/0!</v>
      </c>
    </row>
    <row r="29" spans="1:12" x14ac:dyDescent="0.25">
      <c r="A29" s="2"/>
      <c r="B29" s="14" t="s">
        <v>6</v>
      </c>
      <c r="C29" s="14" t="s">
        <v>24</v>
      </c>
      <c r="D29" s="14" t="s">
        <v>30</v>
      </c>
      <c r="E29" s="14"/>
      <c r="F29" s="14" t="s">
        <v>40</v>
      </c>
      <c r="G29" s="71" t="e">
        <f>AVERAGEIFS($G$10:$G$24,$A$10:$A$24,1)</f>
        <v>#DIV/0!</v>
      </c>
    </row>
  </sheetData>
  <dataConsolidate/>
  <mergeCells count="2">
    <mergeCell ref="F7:H7"/>
    <mergeCell ref="I7:L7"/>
  </mergeCells>
  <hyperlinks>
    <hyperlink ref="H4" location="Intro!A1" display="Volver al inicio" xr:uid="{00000000-0004-0000-14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2DED5448-32B3-4125-86A9-AFE94A21FE97}">
            <xm:f>OR(Intro!$H$5=1,Intro!$H$5=3)</xm:f>
            <x14:dxf>
              <fill>
                <patternFill patternType="mediumGray"/>
              </fill>
            </x14:dxf>
          </x14:cfRule>
          <xm:sqref>A11:L12 A14:L14 A16:L19 A21:L22 A24:L24</xm:sqref>
        </x14:conditionalFormatting>
        <x14:conditionalFormatting xmlns:xm="http://schemas.microsoft.com/office/excel/2006/main">
          <x14:cfRule type="cellIs" priority="10" operator="equal" id="{F0C2C322-41DF-48B2-BB31-54EED5B55FFE}">
            <xm:f>Listas!$A$6</xm:f>
            <x14:dxf>
              <fill>
                <patternFill>
                  <bgColor rgb="FF00B050"/>
                </patternFill>
              </fill>
            </x14:dxf>
          </x14:cfRule>
          <x14:cfRule type="cellIs" priority="11" operator="equal" id="{F0B85DE9-51DD-481A-A7DD-98AD28A6680C}">
            <xm:f>Listas!$A$5</xm:f>
            <x14:dxf>
              <fill>
                <patternFill>
                  <bgColor rgb="FF92D050"/>
                </patternFill>
              </fill>
            </x14:dxf>
          </x14:cfRule>
          <x14:cfRule type="cellIs" priority="12" operator="equal" id="{1ACED1ED-E4F6-4A65-B40F-E3FF5D445031}">
            <xm:f>Listas!$A$4</xm:f>
            <x14:dxf>
              <fill>
                <patternFill>
                  <bgColor rgb="FFFFC000"/>
                </patternFill>
              </fill>
            </x14:dxf>
          </x14:cfRule>
          <x14:cfRule type="cellIs" priority="13" operator="equal" id="{82077A26-5EB7-41B8-ABEF-586B75D9A25D}">
            <xm:f>Listas!$A$3</xm:f>
            <x14:dxf>
              <fill>
                <patternFill>
                  <bgColor rgb="FFFF0000"/>
                </patternFill>
              </fill>
            </x14:dxf>
          </x14:cfRule>
          <xm:sqref>G3:G6</xm:sqref>
        </x14:conditionalFormatting>
        <x14:conditionalFormatting xmlns:xm="http://schemas.microsoft.com/office/excel/2006/main">
          <x14:cfRule type="cellIs" priority="14" operator="equal" id="{3AB3DECC-1F08-46AF-A1C4-5E61BC084912}">
            <xm:f>Listas!$A$6</xm:f>
            <x14:dxf>
              <fill>
                <patternFill>
                  <bgColor rgb="FF00B050"/>
                </patternFill>
              </fill>
            </x14:dxf>
          </x14:cfRule>
          <x14:cfRule type="cellIs" priority="15" operator="equal" id="{B5B26CDB-AEFD-483E-9AD1-939B38672DD3}">
            <xm:f>Listas!$A$5</xm:f>
            <x14:dxf>
              <fill>
                <patternFill>
                  <bgColor rgb="FF92D050"/>
                </patternFill>
              </fill>
            </x14:dxf>
          </x14:cfRule>
          <x14:cfRule type="cellIs" priority="16" operator="equal" id="{B4AAE015-86D3-4B25-A4E4-8C7187D195E5}">
            <xm:f>Listas!$A$4</xm:f>
            <x14:dxf>
              <fill>
                <patternFill>
                  <bgColor rgb="FFFFC000"/>
                </patternFill>
              </fill>
            </x14:dxf>
          </x14:cfRule>
          <x14:cfRule type="cellIs" priority="17" operator="equal" id="{5D0973A5-54C3-4A2A-ADF2-4E54CC2C093C}">
            <xm:f>Listas!$A$3</xm:f>
            <x14:dxf>
              <fill>
                <patternFill>
                  <bgColor rgb="FFFF0000"/>
                </patternFill>
              </fill>
            </x14:dxf>
          </x14:cfRule>
          <xm:sqref>G8</xm:sqref>
        </x14:conditionalFormatting>
        <x14:conditionalFormatting xmlns:xm="http://schemas.microsoft.com/office/excel/2006/main">
          <x14:cfRule type="cellIs" priority="6" operator="equal" id="{3865AE44-AF74-4829-8A93-F92BB3EFA8A6}">
            <xm:f>Listas!$A$6</xm:f>
            <x14:dxf>
              <fill>
                <patternFill>
                  <bgColor rgb="FF00B050"/>
                </patternFill>
              </fill>
            </x14:dxf>
          </x14:cfRule>
          <x14:cfRule type="cellIs" priority="7" operator="equal" id="{FF564938-E868-4CC1-9103-CFAB76265ECD}">
            <xm:f>Listas!$A$5</xm:f>
            <x14:dxf>
              <fill>
                <patternFill>
                  <bgColor rgb="FF92D050"/>
                </patternFill>
              </fill>
            </x14:dxf>
          </x14:cfRule>
          <x14:cfRule type="cellIs" priority="8" operator="equal" id="{606914CC-0141-4BE7-A2AC-5748426F37E8}">
            <xm:f>Listas!$A$4</xm:f>
            <x14:dxf>
              <fill>
                <patternFill>
                  <bgColor rgb="FFFFC000"/>
                </patternFill>
              </fill>
            </x14:dxf>
          </x14:cfRule>
          <x14:cfRule type="cellIs" priority="9" operator="equal" id="{B7A40BB4-7BBD-443E-B5C6-13C5FF23CA51}">
            <xm:f>Listas!$A$3</xm:f>
            <x14:dxf>
              <fill>
                <patternFill>
                  <bgColor rgb="FFFF0000"/>
                </patternFill>
              </fill>
            </x14:dxf>
          </x14:cfRule>
          <xm:sqref>G10:G1048576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400-000000000000}">
          <x14:formula1>
            <xm:f>Listas!$A$2:$A$6</xm:f>
          </x14:formula1>
          <xm:sqref>G10:G24</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5">
    <pageSetUpPr fitToPage="1"/>
  </sheetPr>
  <dimension ref="A2:L25"/>
  <sheetViews>
    <sheetView showGridLines="0" topLeftCell="A16" zoomScale="80" zoomScaleNormal="80" workbookViewId="0">
      <selection activeCell="G20" sqref="G10:G20"/>
    </sheetView>
  </sheetViews>
  <sheetFormatPr baseColWidth="10" defaultColWidth="11.42578125" defaultRowHeight="15" x14ac:dyDescent="0.25"/>
  <cols>
    <col min="1" max="3" width="2.28515625" style="1" customWidth="1"/>
    <col min="4" max="4" width="3.7109375" style="1" customWidth="1"/>
    <col min="5" max="5" width="5.7109375" style="1" bestFit="1" customWidth="1"/>
    <col min="6" max="6" width="60.7109375" style="1" customWidth="1"/>
    <col min="7" max="7" width="15.140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45" t="s">
        <v>141</v>
      </c>
      <c r="G2" s="13"/>
      <c r="H2" s="10" t="s">
        <v>133</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135" customHeight="1" x14ac:dyDescent="0.25">
      <c r="F7" s="140" t="s">
        <v>418</v>
      </c>
      <c r="G7" s="140"/>
      <c r="H7" s="140"/>
      <c r="I7" s="141" t="s">
        <v>419</v>
      </c>
      <c r="J7" s="142"/>
      <c r="K7" s="142"/>
      <c r="L7" s="142"/>
    </row>
    <row r="9" spans="1:12" ht="30" x14ac:dyDescent="0.25">
      <c r="A9" s="54" t="s">
        <v>10</v>
      </c>
      <c r="B9" s="54" t="s">
        <v>22</v>
      </c>
      <c r="C9" s="54" t="s">
        <v>12</v>
      </c>
      <c r="D9" s="54" t="s">
        <v>37</v>
      </c>
      <c r="E9" s="59" t="s">
        <v>10</v>
      </c>
      <c r="F9" s="54" t="s">
        <v>212</v>
      </c>
      <c r="G9" s="54" t="s">
        <v>213</v>
      </c>
      <c r="H9" s="54" t="s">
        <v>214</v>
      </c>
      <c r="I9" s="118" t="s">
        <v>209</v>
      </c>
      <c r="J9" s="118" t="s">
        <v>210</v>
      </c>
      <c r="K9" s="54" t="s">
        <v>435</v>
      </c>
      <c r="L9" s="54" t="s">
        <v>211</v>
      </c>
    </row>
    <row r="10" spans="1:12" ht="105" x14ac:dyDescent="0.25">
      <c r="A10" s="4">
        <v>1</v>
      </c>
      <c r="B10" s="4" t="s">
        <v>6</v>
      </c>
      <c r="C10" s="4" t="s">
        <v>25</v>
      </c>
      <c r="D10" s="56">
        <v>1</v>
      </c>
      <c r="E10" s="56" t="str">
        <f>CONCATENATE(B10,C10,D10)</f>
        <v>IVS1</v>
      </c>
      <c r="F10" s="61" t="s">
        <v>363</v>
      </c>
      <c r="G10" s="58"/>
      <c r="H10" s="4"/>
      <c r="I10" s="4"/>
      <c r="J10" s="4"/>
      <c r="K10" s="4"/>
      <c r="L10" s="4"/>
    </row>
    <row r="11" spans="1:12" ht="60" x14ac:dyDescent="0.25">
      <c r="A11" s="4">
        <v>1</v>
      </c>
      <c r="B11" s="4" t="s">
        <v>6</v>
      </c>
      <c r="C11" s="4" t="s">
        <v>25</v>
      </c>
      <c r="D11" s="56">
        <f>D10+1</f>
        <v>2</v>
      </c>
      <c r="E11" s="56" t="str">
        <f t="shared" ref="E11:E20" si="0">CONCATENATE(B11,C11,D11)</f>
        <v>IVS2</v>
      </c>
      <c r="F11" s="61" t="s">
        <v>364</v>
      </c>
      <c r="G11" s="58"/>
      <c r="H11" s="4"/>
      <c r="I11" s="4"/>
      <c r="J11" s="4"/>
      <c r="K11" s="4"/>
      <c r="L11" s="4"/>
    </row>
    <row r="12" spans="1:12" ht="180" x14ac:dyDescent="0.25">
      <c r="A12" s="3"/>
      <c r="B12" s="3" t="s">
        <v>6</v>
      </c>
      <c r="C12" s="3" t="s">
        <v>25</v>
      </c>
      <c r="D12" s="57">
        <f t="shared" ref="D12:D20" si="1">D11+1</f>
        <v>3</v>
      </c>
      <c r="E12" s="57" t="str">
        <f t="shared" si="0"/>
        <v>IVS3</v>
      </c>
      <c r="F12" s="60" t="s">
        <v>365</v>
      </c>
      <c r="G12" s="31"/>
      <c r="H12" s="3"/>
      <c r="I12" s="3"/>
      <c r="J12" s="3"/>
      <c r="K12" s="3"/>
      <c r="L12" s="3"/>
    </row>
    <row r="13" spans="1:12" ht="60" x14ac:dyDescent="0.25">
      <c r="A13" s="4">
        <v>1</v>
      </c>
      <c r="B13" s="4" t="s">
        <v>6</v>
      </c>
      <c r="C13" s="4" t="s">
        <v>25</v>
      </c>
      <c r="D13" s="56">
        <f t="shared" si="1"/>
        <v>4</v>
      </c>
      <c r="E13" s="56" t="str">
        <f t="shared" si="0"/>
        <v>IVS4</v>
      </c>
      <c r="F13" s="61" t="s">
        <v>366</v>
      </c>
      <c r="G13" s="58"/>
      <c r="H13" s="4"/>
      <c r="I13" s="4"/>
      <c r="J13" s="4"/>
      <c r="K13" s="4"/>
      <c r="L13" s="4"/>
    </row>
    <row r="14" spans="1:12" ht="75" x14ac:dyDescent="0.25">
      <c r="A14" s="3"/>
      <c r="B14" s="3" t="s">
        <v>6</v>
      </c>
      <c r="C14" s="3" t="s">
        <v>25</v>
      </c>
      <c r="D14" s="57">
        <f t="shared" si="1"/>
        <v>5</v>
      </c>
      <c r="E14" s="57" t="str">
        <f t="shared" si="0"/>
        <v>IVS5</v>
      </c>
      <c r="F14" s="60" t="s">
        <v>367</v>
      </c>
      <c r="G14" s="31"/>
      <c r="H14" s="3"/>
      <c r="I14" s="3"/>
      <c r="J14" s="3"/>
      <c r="K14" s="3"/>
      <c r="L14" s="3"/>
    </row>
    <row r="15" spans="1:12" ht="45" x14ac:dyDescent="0.25">
      <c r="A15" s="3"/>
      <c r="B15" s="3" t="s">
        <v>6</v>
      </c>
      <c r="C15" s="3" t="s">
        <v>25</v>
      </c>
      <c r="D15" s="57">
        <f t="shared" si="1"/>
        <v>6</v>
      </c>
      <c r="E15" s="57" t="str">
        <f t="shared" si="0"/>
        <v>IVS6</v>
      </c>
      <c r="F15" s="60" t="s">
        <v>368</v>
      </c>
      <c r="G15" s="31"/>
      <c r="H15" s="3"/>
      <c r="I15" s="3"/>
      <c r="J15" s="3"/>
      <c r="K15" s="3"/>
      <c r="L15" s="3"/>
    </row>
    <row r="16" spans="1:12" ht="45" x14ac:dyDescent="0.25">
      <c r="A16" s="3"/>
      <c r="B16" s="3" t="s">
        <v>6</v>
      </c>
      <c r="C16" s="3" t="s">
        <v>25</v>
      </c>
      <c r="D16" s="57">
        <f t="shared" si="1"/>
        <v>7</v>
      </c>
      <c r="E16" s="57" t="str">
        <f t="shared" si="0"/>
        <v>IVS7</v>
      </c>
      <c r="F16" s="60" t="s">
        <v>369</v>
      </c>
      <c r="G16" s="31"/>
      <c r="H16" s="3"/>
      <c r="I16" s="3"/>
      <c r="J16" s="3"/>
      <c r="K16" s="3"/>
      <c r="L16" s="3"/>
    </row>
    <row r="17" spans="1:12" ht="45" x14ac:dyDescent="0.25">
      <c r="A17" s="3"/>
      <c r="B17" s="3" t="s">
        <v>6</v>
      </c>
      <c r="C17" s="3" t="s">
        <v>25</v>
      </c>
      <c r="D17" s="57">
        <f t="shared" si="1"/>
        <v>8</v>
      </c>
      <c r="E17" s="57" t="str">
        <f t="shared" si="0"/>
        <v>IVS8</v>
      </c>
      <c r="F17" s="60" t="s">
        <v>370</v>
      </c>
      <c r="G17" s="31"/>
      <c r="H17" s="3"/>
      <c r="I17" s="3"/>
      <c r="J17" s="3"/>
      <c r="K17" s="3"/>
      <c r="L17" s="3"/>
    </row>
    <row r="18" spans="1:12" ht="45" x14ac:dyDescent="0.25">
      <c r="A18" s="3"/>
      <c r="B18" s="3" t="s">
        <v>6</v>
      </c>
      <c r="C18" s="3" t="s">
        <v>25</v>
      </c>
      <c r="D18" s="57">
        <f t="shared" si="1"/>
        <v>9</v>
      </c>
      <c r="E18" s="57" t="str">
        <f t="shared" si="0"/>
        <v>IVS9</v>
      </c>
      <c r="F18" s="60" t="s">
        <v>371</v>
      </c>
      <c r="G18" s="31"/>
      <c r="H18" s="3"/>
      <c r="I18" s="3"/>
      <c r="J18" s="3"/>
      <c r="K18" s="3"/>
      <c r="L18" s="3"/>
    </row>
    <row r="19" spans="1:12" ht="90" x14ac:dyDescent="0.25">
      <c r="A19" s="4">
        <v>1</v>
      </c>
      <c r="B19" s="4" t="s">
        <v>6</v>
      </c>
      <c r="C19" s="4" t="s">
        <v>25</v>
      </c>
      <c r="D19" s="56">
        <f t="shared" si="1"/>
        <v>10</v>
      </c>
      <c r="E19" s="56" t="str">
        <f t="shared" si="0"/>
        <v>IVS10</v>
      </c>
      <c r="F19" s="61" t="s">
        <v>372</v>
      </c>
      <c r="G19" s="58"/>
      <c r="H19" s="4"/>
      <c r="I19" s="4"/>
      <c r="J19" s="4"/>
      <c r="K19" s="4"/>
      <c r="L19" s="4"/>
    </row>
    <row r="20" spans="1:12" ht="75" x14ac:dyDescent="0.25">
      <c r="A20" s="3"/>
      <c r="B20" s="3" t="s">
        <v>6</v>
      </c>
      <c r="C20" s="3" t="s">
        <v>25</v>
      </c>
      <c r="D20" s="57">
        <f t="shared" si="1"/>
        <v>11</v>
      </c>
      <c r="E20" s="57" t="str">
        <f t="shared" si="0"/>
        <v>IVS11</v>
      </c>
      <c r="F20" s="60" t="s">
        <v>373</v>
      </c>
      <c r="G20" s="31"/>
      <c r="H20" s="3"/>
      <c r="I20" s="3"/>
      <c r="J20" s="3"/>
      <c r="K20" s="3"/>
      <c r="L20" s="3"/>
    </row>
    <row r="23" spans="1:12" x14ac:dyDescent="0.25">
      <c r="B23" s="11"/>
      <c r="C23" s="11"/>
      <c r="D23" s="11"/>
      <c r="E23" s="11"/>
      <c r="F23" s="12" t="s">
        <v>38</v>
      </c>
      <c r="G23" s="11"/>
    </row>
    <row r="24" spans="1:12" x14ac:dyDescent="0.25">
      <c r="A24" s="2"/>
      <c r="B24" s="14" t="s">
        <v>6</v>
      </c>
      <c r="C24" s="14" t="s">
        <v>25</v>
      </c>
      <c r="D24" s="14" t="s">
        <v>28</v>
      </c>
      <c r="E24" s="14"/>
      <c r="F24" s="14" t="s">
        <v>39</v>
      </c>
      <c r="G24" s="71" t="e">
        <f>AVERAGE($G$10:$G$20)</f>
        <v>#DIV/0!</v>
      </c>
    </row>
    <row r="25" spans="1:12" x14ac:dyDescent="0.25">
      <c r="A25" s="2"/>
      <c r="B25" s="14" t="s">
        <v>6</v>
      </c>
      <c r="C25" s="14" t="s">
        <v>25</v>
      </c>
      <c r="D25" s="14" t="s">
        <v>30</v>
      </c>
      <c r="E25" s="14"/>
      <c r="F25" s="14" t="s">
        <v>40</v>
      </c>
      <c r="G25" s="71" t="e">
        <f>AVERAGEIFS($G$10:$G$20,$A$10:$A$20,1)</f>
        <v>#DIV/0!</v>
      </c>
    </row>
  </sheetData>
  <dataConsolidate/>
  <mergeCells count="2">
    <mergeCell ref="F7:H7"/>
    <mergeCell ref="I7:L7"/>
  </mergeCells>
  <hyperlinks>
    <hyperlink ref="H4" location="Intro!A1" display="Volver al inicio" xr:uid="{00000000-0004-0000-15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F24926CA-A008-445E-9091-1952C60055AE}">
            <xm:f>OR(Intro!$H$5=1,Intro!$H$5=2)</xm:f>
            <x14:dxf>
              <fill>
                <patternFill patternType="mediumGray"/>
              </fill>
            </x14:dxf>
          </x14:cfRule>
          <xm:sqref>A10:L20</xm:sqref>
        </x14:conditionalFormatting>
        <x14:conditionalFormatting xmlns:xm="http://schemas.microsoft.com/office/excel/2006/main">
          <x14:cfRule type="expression" priority="1" id="{EB6E8CB7-5B87-4E48-8137-7697598E9040}">
            <xm:f>Intro!$H$5=3</xm:f>
            <x14:dxf>
              <fill>
                <patternFill patternType="mediumGray"/>
              </fill>
            </x14:dxf>
          </x14:cfRule>
          <xm:sqref>A12:L12 A14:L18 A20:L20</xm:sqref>
        </x14:conditionalFormatting>
        <x14:conditionalFormatting xmlns:xm="http://schemas.microsoft.com/office/excel/2006/main">
          <x14:cfRule type="cellIs" priority="7" operator="equal" id="{FD5E5240-1C8D-4AE3-A0F1-ABEDA69913E4}">
            <xm:f>Listas!$A$6</xm:f>
            <x14:dxf>
              <fill>
                <patternFill>
                  <bgColor rgb="FF00B050"/>
                </patternFill>
              </fill>
            </x14:dxf>
          </x14:cfRule>
          <x14:cfRule type="cellIs" priority="8" operator="equal" id="{FD40D893-C9A5-47AB-9B13-371F9F0095C2}">
            <xm:f>Listas!$A$5</xm:f>
            <x14:dxf>
              <fill>
                <patternFill>
                  <bgColor rgb="FF92D050"/>
                </patternFill>
              </fill>
            </x14:dxf>
          </x14:cfRule>
          <x14:cfRule type="cellIs" priority="9" operator="equal" id="{F0CD57AA-207E-4B51-9749-C65D2F7A639E}">
            <xm:f>Listas!$A$4</xm:f>
            <x14:dxf>
              <fill>
                <patternFill>
                  <bgColor rgb="FFFFC000"/>
                </patternFill>
              </fill>
            </x14:dxf>
          </x14:cfRule>
          <x14:cfRule type="cellIs" priority="10" operator="equal" id="{DEDBDF55-EC74-47ED-A682-9177295CE521}">
            <xm:f>Listas!$A$3</xm:f>
            <x14:dxf>
              <fill>
                <patternFill>
                  <bgColor rgb="FFFF0000"/>
                </patternFill>
              </fill>
            </x14:dxf>
          </x14:cfRule>
          <xm:sqref>G3:G6</xm:sqref>
        </x14:conditionalFormatting>
        <x14:conditionalFormatting xmlns:xm="http://schemas.microsoft.com/office/excel/2006/main">
          <x14:cfRule type="cellIs" priority="11" operator="equal" id="{7AF101F0-1802-4AD9-9BBB-504DEF5F2AD8}">
            <xm:f>Listas!$A$6</xm:f>
            <x14:dxf>
              <fill>
                <patternFill>
                  <bgColor rgb="FF00B050"/>
                </patternFill>
              </fill>
            </x14:dxf>
          </x14:cfRule>
          <x14:cfRule type="cellIs" priority="12" operator="equal" id="{F668BBDE-D92F-4D7E-865B-D3543DB0ABF0}">
            <xm:f>Listas!$A$5</xm:f>
            <x14:dxf>
              <fill>
                <patternFill>
                  <bgColor rgb="FF92D050"/>
                </patternFill>
              </fill>
            </x14:dxf>
          </x14:cfRule>
          <x14:cfRule type="cellIs" priority="13" operator="equal" id="{B46F0B26-E264-4349-A178-602A33888277}">
            <xm:f>Listas!$A$4</xm:f>
            <x14:dxf>
              <fill>
                <patternFill>
                  <bgColor rgb="FFFFC000"/>
                </patternFill>
              </fill>
            </x14:dxf>
          </x14:cfRule>
          <x14:cfRule type="cellIs" priority="14" operator="equal" id="{81B919A3-7459-4E44-9617-43DA31864847}">
            <xm:f>Listas!$A$3</xm:f>
            <x14:dxf>
              <fill>
                <patternFill>
                  <bgColor rgb="FFFF0000"/>
                </patternFill>
              </fill>
            </x14:dxf>
          </x14:cfRule>
          <xm:sqref>G8 G10:G20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500-000000000000}">
          <x14:formula1>
            <xm:f>Listas!$A$2:$A$6</xm:f>
          </x14:formula1>
          <xm:sqref>G10:G20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13">
    <pageSetUpPr fitToPage="1"/>
  </sheetPr>
  <dimension ref="A2:L24"/>
  <sheetViews>
    <sheetView showGridLines="0" topLeftCell="A9" zoomScale="80" zoomScaleNormal="80" workbookViewId="0">
      <selection activeCell="G19" sqref="G10:G19"/>
    </sheetView>
  </sheetViews>
  <sheetFormatPr baseColWidth="10" defaultColWidth="11.42578125" defaultRowHeight="15" x14ac:dyDescent="0.25"/>
  <cols>
    <col min="1" max="3" width="2.28515625" style="1" customWidth="1"/>
    <col min="4" max="4" width="3.7109375" style="1" customWidth="1"/>
    <col min="5" max="5" width="5.7109375" style="1" bestFit="1" customWidth="1"/>
    <col min="6" max="6" width="60.7109375" style="1" customWidth="1"/>
    <col min="7" max="7" width="13.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45" t="s">
        <v>147</v>
      </c>
      <c r="G2" s="13"/>
      <c r="H2" s="10" t="s">
        <v>133</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120" customHeight="1" x14ac:dyDescent="0.25">
      <c r="F7" s="141" t="s">
        <v>420</v>
      </c>
      <c r="G7" s="141"/>
      <c r="H7" s="141"/>
      <c r="I7" s="141" t="s">
        <v>421</v>
      </c>
      <c r="J7" s="142"/>
      <c r="K7" s="142"/>
      <c r="L7" s="142"/>
    </row>
    <row r="9" spans="1:12" ht="30" x14ac:dyDescent="0.25">
      <c r="A9" s="54" t="s">
        <v>10</v>
      </c>
      <c r="B9" s="54" t="s">
        <v>22</v>
      </c>
      <c r="C9" s="54" t="s">
        <v>12</v>
      </c>
      <c r="D9" s="54" t="s">
        <v>37</v>
      </c>
      <c r="E9" s="59" t="s">
        <v>10</v>
      </c>
      <c r="F9" s="54" t="s">
        <v>212</v>
      </c>
      <c r="G9" s="54" t="s">
        <v>213</v>
      </c>
      <c r="H9" s="54" t="s">
        <v>214</v>
      </c>
      <c r="I9" s="118" t="s">
        <v>209</v>
      </c>
      <c r="J9" s="118" t="s">
        <v>210</v>
      </c>
      <c r="K9" s="54" t="s">
        <v>435</v>
      </c>
      <c r="L9" s="54" t="s">
        <v>211</v>
      </c>
    </row>
    <row r="10" spans="1:12" ht="150" x14ac:dyDescent="0.25">
      <c r="A10" s="4">
        <v>1</v>
      </c>
      <c r="B10" s="4" t="s">
        <v>6</v>
      </c>
      <c r="C10" s="4" t="s">
        <v>26</v>
      </c>
      <c r="D10" s="5">
        <v>1</v>
      </c>
      <c r="E10" s="5" t="str">
        <f>CONCATENATE(B10,C10,D10)</f>
        <v>IVT1</v>
      </c>
      <c r="F10" s="61" t="s">
        <v>374</v>
      </c>
      <c r="G10" s="4"/>
      <c r="H10" s="4"/>
      <c r="I10" s="4"/>
      <c r="J10" s="4"/>
      <c r="K10" s="4"/>
      <c r="L10" s="4"/>
    </row>
    <row r="11" spans="1:12" ht="30" x14ac:dyDescent="0.25">
      <c r="A11" s="3"/>
      <c r="B11" s="3" t="s">
        <v>6</v>
      </c>
      <c r="C11" s="3" t="s">
        <v>26</v>
      </c>
      <c r="D11" s="14">
        <f>D10+1</f>
        <v>2</v>
      </c>
      <c r="E11" s="14" t="str">
        <f t="shared" ref="E11:E19" si="0">CONCATENATE(B11,C11,D11)</f>
        <v>IVT2</v>
      </c>
      <c r="F11" s="60" t="s">
        <v>375</v>
      </c>
      <c r="G11" s="3"/>
      <c r="H11" s="3"/>
      <c r="I11" s="3"/>
      <c r="J11" s="3"/>
      <c r="K11" s="3"/>
      <c r="L11" s="3"/>
    </row>
    <row r="12" spans="1:12" ht="30" x14ac:dyDescent="0.25">
      <c r="A12" s="3"/>
      <c r="B12" s="3" t="s">
        <v>6</v>
      </c>
      <c r="C12" s="3" t="s">
        <v>26</v>
      </c>
      <c r="D12" s="14">
        <f t="shared" ref="D12:D19" si="1">D11+1</f>
        <v>3</v>
      </c>
      <c r="E12" s="14" t="str">
        <f t="shared" si="0"/>
        <v>IVT3</v>
      </c>
      <c r="F12" s="60" t="s">
        <v>142</v>
      </c>
      <c r="G12" s="3"/>
      <c r="H12" s="3"/>
      <c r="I12" s="3"/>
      <c r="J12" s="3"/>
      <c r="K12" s="3"/>
      <c r="L12" s="3"/>
    </row>
    <row r="13" spans="1:12" x14ac:dyDescent="0.25">
      <c r="A13" s="3"/>
      <c r="B13" s="3" t="s">
        <v>6</v>
      </c>
      <c r="C13" s="3" t="s">
        <v>26</v>
      </c>
      <c r="D13" s="14">
        <f t="shared" si="1"/>
        <v>4</v>
      </c>
      <c r="E13" s="14" t="str">
        <f t="shared" si="0"/>
        <v>IVT4</v>
      </c>
      <c r="F13" s="60" t="s">
        <v>143</v>
      </c>
      <c r="G13" s="3"/>
      <c r="H13" s="3"/>
      <c r="I13" s="3"/>
      <c r="J13" s="3"/>
      <c r="K13" s="3"/>
      <c r="L13" s="3"/>
    </row>
    <row r="14" spans="1:12" ht="30" x14ac:dyDescent="0.25">
      <c r="A14" s="3"/>
      <c r="B14" s="3" t="s">
        <v>6</v>
      </c>
      <c r="C14" s="3" t="s">
        <v>26</v>
      </c>
      <c r="D14" s="14">
        <f t="shared" si="1"/>
        <v>5</v>
      </c>
      <c r="E14" s="14" t="str">
        <f t="shared" si="0"/>
        <v>IVT5</v>
      </c>
      <c r="F14" s="60" t="s">
        <v>144</v>
      </c>
      <c r="G14" s="3"/>
      <c r="H14" s="3"/>
      <c r="I14" s="3"/>
      <c r="J14" s="3"/>
      <c r="K14" s="3"/>
      <c r="L14" s="3"/>
    </row>
    <row r="15" spans="1:12" ht="45" x14ac:dyDescent="0.25">
      <c r="A15" s="4">
        <v>1</v>
      </c>
      <c r="B15" s="4" t="s">
        <v>6</v>
      </c>
      <c r="C15" s="4" t="s">
        <v>26</v>
      </c>
      <c r="D15" s="5">
        <f t="shared" si="1"/>
        <v>6</v>
      </c>
      <c r="E15" s="5" t="str">
        <f t="shared" si="0"/>
        <v>IVT6</v>
      </c>
      <c r="F15" s="61" t="s">
        <v>376</v>
      </c>
      <c r="G15" s="4"/>
      <c r="H15" s="4"/>
      <c r="I15" s="4"/>
      <c r="J15" s="4"/>
      <c r="K15" s="4"/>
      <c r="L15" s="4"/>
    </row>
    <row r="16" spans="1:12" ht="60" x14ac:dyDescent="0.25">
      <c r="A16" s="4">
        <v>1</v>
      </c>
      <c r="B16" s="4" t="s">
        <v>6</v>
      </c>
      <c r="C16" s="4" t="s">
        <v>26</v>
      </c>
      <c r="D16" s="5">
        <f t="shared" si="1"/>
        <v>7</v>
      </c>
      <c r="E16" s="5" t="str">
        <f t="shared" si="0"/>
        <v>IVT7</v>
      </c>
      <c r="F16" s="61" t="s">
        <v>377</v>
      </c>
      <c r="G16" s="4"/>
      <c r="H16" s="4"/>
      <c r="I16" s="4"/>
      <c r="J16" s="4"/>
      <c r="K16" s="4"/>
      <c r="L16" s="4"/>
    </row>
    <row r="17" spans="1:12" ht="30" x14ac:dyDescent="0.25">
      <c r="A17" s="3"/>
      <c r="B17" s="3" t="s">
        <v>6</v>
      </c>
      <c r="C17" s="3" t="s">
        <v>26</v>
      </c>
      <c r="D17" s="14">
        <f t="shared" si="1"/>
        <v>8</v>
      </c>
      <c r="E17" s="14" t="str">
        <f t="shared" si="0"/>
        <v>IVT8</v>
      </c>
      <c r="F17" s="60" t="s">
        <v>145</v>
      </c>
      <c r="G17" s="3"/>
      <c r="H17" s="3"/>
      <c r="I17" s="3"/>
      <c r="J17" s="3"/>
      <c r="K17" s="3"/>
      <c r="L17" s="3"/>
    </row>
    <row r="18" spans="1:12" ht="30" x14ac:dyDescent="0.25">
      <c r="A18" s="3"/>
      <c r="B18" s="3" t="s">
        <v>6</v>
      </c>
      <c r="C18" s="3" t="s">
        <v>26</v>
      </c>
      <c r="D18" s="14">
        <f t="shared" si="1"/>
        <v>9</v>
      </c>
      <c r="E18" s="14" t="str">
        <f t="shared" si="0"/>
        <v>IVT9</v>
      </c>
      <c r="F18" s="60" t="s">
        <v>378</v>
      </c>
      <c r="G18" s="3"/>
      <c r="H18" s="3"/>
      <c r="I18" s="3"/>
      <c r="J18" s="3"/>
      <c r="K18" s="3"/>
      <c r="L18" s="3"/>
    </row>
    <row r="19" spans="1:12" x14ac:dyDescent="0.25">
      <c r="A19" s="3"/>
      <c r="B19" s="3" t="s">
        <v>6</v>
      </c>
      <c r="C19" s="3" t="s">
        <v>26</v>
      </c>
      <c r="D19" s="14">
        <f t="shared" si="1"/>
        <v>10</v>
      </c>
      <c r="E19" s="14" t="str">
        <f t="shared" si="0"/>
        <v>IVT10</v>
      </c>
      <c r="F19" s="60" t="s">
        <v>146</v>
      </c>
      <c r="G19" s="3"/>
      <c r="H19" s="3"/>
      <c r="I19" s="3"/>
      <c r="J19" s="3"/>
      <c r="K19" s="3"/>
      <c r="L19" s="3"/>
    </row>
    <row r="22" spans="1:12" x14ac:dyDescent="0.25">
      <c r="B22" s="11"/>
      <c r="C22" s="11"/>
      <c r="D22" s="11"/>
      <c r="E22" s="11"/>
      <c r="F22" s="12" t="s">
        <v>38</v>
      </c>
      <c r="G22" s="11"/>
    </row>
    <row r="23" spans="1:12" x14ac:dyDescent="0.25">
      <c r="A23" s="2"/>
      <c r="B23" s="14" t="s">
        <v>6</v>
      </c>
      <c r="C23" s="14" t="s">
        <v>26</v>
      </c>
      <c r="D23" s="14" t="s">
        <v>28</v>
      </c>
      <c r="E23" s="14"/>
      <c r="F23" s="14" t="s">
        <v>39</v>
      </c>
      <c r="G23" s="71" t="e">
        <f>AVERAGE($G$10:$G$19)</f>
        <v>#DIV/0!</v>
      </c>
    </row>
    <row r="24" spans="1:12" x14ac:dyDescent="0.25">
      <c r="A24" s="2"/>
      <c r="B24" s="14" t="s">
        <v>6</v>
      </c>
      <c r="C24" s="14" t="s">
        <v>26</v>
      </c>
      <c r="D24" s="14" t="s">
        <v>30</v>
      </c>
      <c r="E24" s="14"/>
      <c r="F24" s="14" t="s">
        <v>40</v>
      </c>
      <c r="G24" s="71" t="e">
        <f>AVERAGEIFS($G$10:$G$19,$A$10:$A$19,1)</f>
        <v>#DIV/0!</v>
      </c>
    </row>
  </sheetData>
  <dataConsolidate/>
  <mergeCells count="2">
    <mergeCell ref="F7:H7"/>
    <mergeCell ref="I7:L7"/>
  </mergeCells>
  <hyperlinks>
    <hyperlink ref="H4" location="Intro!A1" display="Volver al inicio" xr:uid="{00000000-0004-0000-16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C64756B3-0B3B-4753-8C63-208A8D698570}">
            <xm:f>OR(Intro!$H$5=1,Intro!$H$5=2)</xm:f>
            <x14:dxf>
              <fill>
                <patternFill patternType="mediumGray"/>
              </fill>
            </x14:dxf>
          </x14:cfRule>
          <xm:sqref>A10:L19</xm:sqref>
        </x14:conditionalFormatting>
        <x14:conditionalFormatting xmlns:xm="http://schemas.microsoft.com/office/excel/2006/main">
          <x14:cfRule type="expression" priority="1" id="{97CFF566-F292-4968-B109-CC2399362F2C}">
            <xm:f>Intro!$H$5=3</xm:f>
            <x14:dxf>
              <fill>
                <patternFill patternType="mediumGray"/>
              </fill>
            </x14:dxf>
          </x14:cfRule>
          <xm:sqref>A11:L14 A17:L19</xm:sqref>
        </x14:conditionalFormatting>
        <x14:conditionalFormatting xmlns:xm="http://schemas.microsoft.com/office/excel/2006/main">
          <x14:cfRule type="cellIs" priority="11" operator="equal" id="{776D54E5-5879-414C-96A6-505A2C91FF38}">
            <xm:f>Listas!$A$6</xm:f>
            <x14:dxf>
              <fill>
                <patternFill>
                  <bgColor rgb="FF00B050"/>
                </patternFill>
              </fill>
            </x14:dxf>
          </x14:cfRule>
          <x14:cfRule type="cellIs" priority="12" operator="equal" id="{A9160B07-16C0-4C52-AEF6-2EA8395CAFD5}">
            <xm:f>Listas!$A$5</xm:f>
            <x14:dxf>
              <fill>
                <patternFill>
                  <bgColor rgb="FF92D050"/>
                </patternFill>
              </fill>
            </x14:dxf>
          </x14:cfRule>
          <x14:cfRule type="cellIs" priority="13" operator="equal" id="{5C91E106-D4AC-4F20-92CF-6EDD98488A19}">
            <xm:f>Listas!$A$4</xm:f>
            <x14:dxf>
              <fill>
                <patternFill>
                  <bgColor rgb="FFFFC000"/>
                </patternFill>
              </fill>
            </x14:dxf>
          </x14:cfRule>
          <x14:cfRule type="cellIs" priority="14" operator="equal" id="{BAD88ADA-1CBA-4F0B-BEA7-F0B7ECF2A560}">
            <xm:f>Listas!$A$3</xm:f>
            <x14:dxf>
              <fill>
                <patternFill>
                  <bgColor rgb="FFFF0000"/>
                </patternFill>
              </fill>
            </x14:dxf>
          </x14:cfRule>
          <xm:sqref>G3:G6</xm:sqref>
        </x14:conditionalFormatting>
        <x14:conditionalFormatting xmlns:xm="http://schemas.microsoft.com/office/excel/2006/main">
          <x14:cfRule type="cellIs" priority="15" operator="equal" id="{4E6B994F-A697-4CB2-9B14-4D71BB34C4DF}">
            <xm:f>Listas!$A$6</xm:f>
            <x14:dxf>
              <fill>
                <patternFill>
                  <bgColor rgb="FF00B050"/>
                </patternFill>
              </fill>
            </x14:dxf>
          </x14:cfRule>
          <x14:cfRule type="cellIs" priority="16" operator="equal" id="{32B23F35-3052-4A6C-80AF-5B0641806BE0}">
            <xm:f>Listas!$A$5</xm:f>
            <x14:dxf>
              <fill>
                <patternFill>
                  <bgColor rgb="FF92D050"/>
                </patternFill>
              </fill>
            </x14:dxf>
          </x14:cfRule>
          <x14:cfRule type="cellIs" priority="17" operator="equal" id="{302779C6-3F2A-47AE-9843-0DAD11677AB3}">
            <xm:f>Listas!$A$4</xm:f>
            <x14:dxf>
              <fill>
                <patternFill>
                  <bgColor rgb="FFFFC000"/>
                </patternFill>
              </fill>
            </x14:dxf>
          </x14:cfRule>
          <x14:cfRule type="cellIs" priority="18" operator="equal" id="{698635DD-03A3-4DDC-8F67-2314F1718A94}">
            <xm:f>Listas!$A$3</xm:f>
            <x14:dxf>
              <fill>
                <patternFill>
                  <bgColor rgb="FFFF0000"/>
                </patternFill>
              </fill>
            </x14:dxf>
          </x14:cfRule>
          <xm:sqref>G8</xm:sqref>
        </x14:conditionalFormatting>
        <x14:conditionalFormatting xmlns:xm="http://schemas.microsoft.com/office/excel/2006/main">
          <x14:cfRule type="cellIs" priority="3" operator="equal" id="{1540D019-6BFF-43AA-BB7E-51579CE8F195}">
            <xm:f>Listas!$A$6</xm:f>
            <x14:dxf>
              <fill>
                <patternFill>
                  <bgColor rgb="FF00B050"/>
                </patternFill>
              </fill>
            </x14:dxf>
          </x14:cfRule>
          <x14:cfRule type="cellIs" priority="4" operator="equal" id="{D2F8BCAD-87BE-435B-B07B-EAA425F73446}">
            <xm:f>Listas!$A$5</xm:f>
            <x14:dxf>
              <fill>
                <patternFill>
                  <bgColor rgb="FF92D050"/>
                </patternFill>
              </fill>
            </x14:dxf>
          </x14:cfRule>
          <x14:cfRule type="cellIs" priority="5" operator="equal" id="{A5290532-5B5E-4713-9F33-35B67DAD6E19}">
            <xm:f>Listas!$A$4</xm:f>
            <x14:dxf>
              <fill>
                <patternFill>
                  <bgColor rgb="FFFFC000"/>
                </patternFill>
              </fill>
            </x14:dxf>
          </x14:cfRule>
          <x14:cfRule type="cellIs" priority="6" operator="equal" id="{34B47529-AA34-4878-AB6C-08BB3A0E26EF}">
            <xm:f>Listas!$A$3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600-000000000000}">
          <x14:formula1>
            <xm:f>Listas!$A$2:$A$6</xm:f>
          </x14:formula1>
          <xm:sqref>G10:G19</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14">
    <pageSetUpPr fitToPage="1"/>
  </sheetPr>
  <dimension ref="A2:L26"/>
  <sheetViews>
    <sheetView showGridLines="0" topLeftCell="A16" zoomScale="80" zoomScaleNormal="80" workbookViewId="0">
      <selection activeCell="G21" sqref="G10:G21"/>
    </sheetView>
  </sheetViews>
  <sheetFormatPr baseColWidth="10" defaultColWidth="11.42578125" defaultRowHeight="15" x14ac:dyDescent="0.25"/>
  <cols>
    <col min="1" max="3" width="2.28515625" style="1" customWidth="1"/>
    <col min="4" max="4" width="3.7109375" style="1" customWidth="1"/>
    <col min="5" max="5" width="6.140625" style="1" bestFit="1" customWidth="1"/>
    <col min="6" max="6" width="60.7109375" style="1" customWidth="1"/>
    <col min="7" max="7" width="12.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45" t="s">
        <v>148</v>
      </c>
      <c r="G2" s="13"/>
      <c r="H2" s="10" t="s">
        <v>133</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105" customHeight="1" x14ac:dyDescent="0.25">
      <c r="F7" s="141" t="s">
        <v>422</v>
      </c>
      <c r="G7" s="141"/>
      <c r="H7" s="141"/>
      <c r="I7" s="141" t="s">
        <v>423</v>
      </c>
      <c r="J7" s="142"/>
      <c r="K7" s="142"/>
      <c r="L7" s="142"/>
    </row>
    <row r="9" spans="1:12" ht="30" x14ac:dyDescent="0.25">
      <c r="A9" s="54" t="s">
        <v>10</v>
      </c>
      <c r="B9" s="54" t="s">
        <v>22</v>
      </c>
      <c r="C9" s="54" t="s">
        <v>12</v>
      </c>
      <c r="D9" s="54" t="s">
        <v>37</v>
      </c>
      <c r="E9" s="59" t="s">
        <v>10</v>
      </c>
      <c r="F9" s="54" t="s">
        <v>212</v>
      </c>
      <c r="G9" s="54" t="s">
        <v>213</v>
      </c>
      <c r="H9" s="54" t="s">
        <v>214</v>
      </c>
      <c r="I9" s="118" t="s">
        <v>209</v>
      </c>
      <c r="J9" s="118" t="s">
        <v>210</v>
      </c>
      <c r="K9" s="54" t="s">
        <v>435</v>
      </c>
      <c r="L9" s="54" t="s">
        <v>211</v>
      </c>
    </row>
    <row r="10" spans="1:12" ht="45" x14ac:dyDescent="0.25">
      <c r="A10" s="4">
        <v>1</v>
      </c>
      <c r="B10" s="4" t="s">
        <v>6</v>
      </c>
      <c r="C10" s="4" t="s">
        <v>27</v>
      </c>
      <c r="D10" s="56">
        <v>1</v>
      </c>
      <c r="E10" s="56" t="str">
        <f>CONCATENATE(B10,C10,D10)</f>
        <v>IVU1</v>
      </c>
      <c r="F10" s="61" t="s">
        <v>379</v>
      </c>
      <c r="G10" s="58"/>
      <c r="H10" s="4"/>
      <c r="I10" s="4"/>
      <c r="J10" s="4"/>
      <c r="K10" s="4"/>
      <c r="L10" s="4"/>
    </row>
    <row r="11" spans="1:12" ht="45" x14ac:dyDescent="0.25">
      <c r="A11" s="3"/>
      <c r="B11" s="3" t="s">
        <v>6</v>
      </c>
      <c r="C11" s="3" t="s">
        <v>27</v>
      </c>
      <c r="D11" s="57">
        <f>D10+1</f>
        <v>2</v>
      </c>
      <c r="E11" s="57" t="str">
        <f t="shared" ref="E11:E21" si="0">CONCATENATE(B11,C11,D11)</f>
        <v>IVU2</v>
      </c>
      <c r="F11" s="60" t="s">
        <v>380</v>
      </c>
      <c r="G11" s="31"/>
      <c r="H11" s="3"/>
      <c r="I11" s="3"/>
      <c r="J11" s="3"/>
      <c r="K11" s="3"/>
      <c r="L11" s="3"/>
    </row>
    <row r="12" spans="1:12" ht="45" x14ac:dyDescent="0.25">
      <c r="A12" s="3"/>
      <c r="B12" s="3" t="s">
        <v>6</v>
      </c>
      <c r="C12" s="3" t="s">
        <v>27</v>
      </c>
      <c r="D12" s="57">
        <f t="shared" ref="D12:D21" si="1">D11+1</f>
        <v>3</v>
      </c>
      <c r="E12" s="57" t="str">
        <f t="shared" si="0"/>
        <v>IVU3</v>
      </c>
      <c r="F12" s="60" t="s">
        <v>381</v>
      </c>
      <c r="G12" s="31"/>
      <c r="H12" s="3"/>
      <c r="I12" s="3"/>
      <c r="J12" s="3"/>
      <c r="K12" s="3"/>
      <c r="L12" s="3"/>
    </row>
    <row r="13" spans="1:12" ht="60" x14ac:dyDescent="0.25">
      <c r="A13" s="3"/>
      <c r="B13" s="3" t="s">
        <v>6</v>
      </c>
      <c r="C13" s="3" t="s">
        <v>27</v>
      </c>
      <c r="D13" s="57">
        <f t="shared" si="1"/>
        <v>4</v>
      </c>
      <c r="E13" s="57" t="str">
        <f t="shared" si="0"/>
        <v>IVU4</v>
      </c>
      <c r="F13" s="60" t="s">
        <v>382</v>
      </c>
      <c r="G13" s="31"/>
      <c r="H13" s="3"/>
      <c r="I13" s="3"/>
      <c r="J13" s="3"/>
      <c r="K13" s="3"/>
      <c r="L13" s="3"/>
    </row>
    <row r="14" spans="1:12" ht="45" x14ac:dyDescent="0.25">
      <c r="A14" s="3"/>
      <c r="B14" s="3" t="s">
        <v>6</v>
      </c>
      <c r="C14" s="3" t="s">
        <v>27</v>
      </c>
      <c r="D14" s="57">
        <f t="shared" si="1"/>
        <v>5</v>
      </c>
      <c r="E14" s="57" t="str">
        <f t="shared" si="0"/>
        <v>IVU5</v>
      </c>
      <c r="F14" s="60" t="s">
        <v>149</v>
      </c>
      <c r="G14" s="31"/>
      <c r="H14" s="3"/>
      <c r="I14" s="3"/>
      <c r="J14" s="3"/>
      <c r="K14" s="3"/>
      <c r="L14" s="3"/>
    </row>
    <row r="15" spans="1:12" ht="75" x14ac:dyDescent="0.25">
      <c r="A15" s="4">
        <v>1</v>
      </c>
      <c r="B15" s="4" t="s">
        <v>6</v>
      </c>
      <c r="C15" s="4" t="s">
        <v>27</v>
      </c>
      <c r="D15" s="56">
        <f t="shared" si="1"/>
        <v>6</v>
      </c>
      <c r="E15" s="56" t="str">
        <f t="shared" si="0"/>
        <v>IVU6</v>
      </c>
      <c r="F15" s="61" t="s">
        <v>383</v>
      </c>
      <c r="G15" s="58"/>
      <c r="H15" s="4"/>
      <c r="I15" s="4"/>
      <c r="J15" s="4"/>
      <c r="K15" s="4"/>
      <c r="L15" s="4"/>
    </row>
    <row r="16" spans="1:12" ht="30" x14ac:dyDescent="0.25">
      <c r="A16" s="3"/>
      <c r="B16" s="3" t="s">
        <v>6</v>
      </c>
      <c r="C16" s="3" t="s">
        <v>27</v>
      </c>
      <c r="D16" s="57">
        <f t="shared" si="1"/>
        <v>7</v>
      </c>
      <c r="E16" s="57" t="str">
        <f t="shared" si="0"/>
        <v>IVU7</v>
      </c>
      <c r="F16" s="60" t="s">
        <v>384</v>
      </c>
      <c r="G16" s="31"/>
      <c r="H16" s="3"/>
      <c r="I16" s="3"/>
      <c r="J16" s="3"/>
      <c r="K16" s="3"/>
      <c r="L16" s="3"/>
    </row>
    <row r="17" spans="1:12" ht="30" x14ac:dyDescent="0.25">
      <c r="A17" s="3"/>
      <c r="B17" s="3" t="s">
        <v>6</v>
      </c>
      <c r="C17" s="3" t="s">
        <v>27</v>
      </c>
      <c r="D17" s="57">
        <f t="shared" si="1"/>
        <v>8</v>
      </c>
      <c r="E17" s="57" t="str">
        <f t="shared" si="0"/>
        <v>IVU8</v>
      </c>
      <c r="F17" s="60" t="s">
        <v>385</v>
      </c>
      <c r="G17" s="31"/>
      <c r="H17" s="3"/>
      <c r="I17" s="3"/>
      <c r="J17" s="3"/>
      <c r="K17" s="3"/>
      <c r="L17" s="3"/>
    </row>
    <row r="18" spans="1:12" ht="45" x14ac:dyDescent="0.25">
      <c r="A18" s="3"/>
      <c r="B18" s="3" t="s">
        <v>6</v>
      </c>
      <c r="C18" s="3" t="s">
        <v>27</v>
      </c>
      <c r="D18" s="57">
        <f t="shared" si="1"/>
        <v>9</v>
      </c>
      <c r="E18" s="57" t="str">
        <f t="shared" si="0"/>
        <v>IVU9</v>
      </c>
      <c r="F18" s="60" t="s">
        <v>386</v>
      </c>
      <c r="G18" s="31"/>
      <c r="H18" s="3"/>
      <c r="I18" s="3"/>
      <c r="J18" s="3"/>
      <c r="K18" s="3"/>
      <c r="L18" s="3"/>
    </row>
    <row r="19" spans="1:12" ht="75" x14ac:dyDescent="0.25">
      <c r="A19" s="4">
        <v>1</v>
      </c>
      <c r="B19" s="4" t="s">
        <v>6</v>
      </c>
      <c r="C19" s="4" t="s">
        <v>27</v>
      </c>
      <c r="D19" s="56">
        <f t="shared" si="1"/>
        <v>10</v>
      </c>
      <c r="E19" s="56" t="str">
        <f t="shared" si="0"/>
        <v>IVU10</v>
      </c>
      <c r="F19" s="61" t="s">
        <v>387</v>
      </c>
      <c r="G19" s="58"/>
      <c r="H19" s="4"/>
      <c r="I19" s="4"/>
      <c r="J19" s="4"/>
      <c r="K19" s="4"/>
      <c r="L19" s="4"/>
    </row>
    <row r="20" spans="1:12" ht="45" x14ac:dyDescent="0.25">
      <c r="A20" s="3"/>
      <c r="B20" s="3" t="s">
        <v>6</v>
      </c>
      <c r="C20" s="3" t="s">
        <v>27</v>
      </c>
      <c r="D20" s="57">
        <f t="shared" si="1"/>
        <v>11</v>
      </c>
      <c r="E20" s="57" t="str">
        <f t="shared" si="0"/>
        <v>IVU11</v>
      </c>
      <c r="F20" s="60" t="s">
        <v>388</v>
      </c>
      <c r="G20" s="31"/>
      <c r="H20" s="3"/>
      <c r="I20" s="3"/>
      <c r="J20" s="3"/>
      <c r="K20" s="3"/>
      <c r="L20" s="3"/>
    </row>
    <row r="21" spans="1:12" ht="45" x14ac:dyDescent="0.25">
      <c r="A21" s="4">
        <v>1</v>
      </c>
      <c r="B21" s="4" t="s">
        <v>6</v>
      </c>
      <c r="C21" s="4" t="s">
        <v>27</v>
      </c>
      <c r="D21" s="56">
        <f t="shared" si="1"/>
        <v>12</v>
      </c>
      <c r="E21" s="56" t="str">
        <f t="shared" si="0"/>
        <v>IVU12</v>
      </c>
      <c r="F21" s="61" t="s">
        <v>389</v>
      </c>
      <c r="G21" s="58"/>
      <c r="H21" s="4"/>
      <c r="I21" s="4"/>
      <c r="J21" s="4"/>
      <c r="K21" s="4"/>
      <c r="L21" s="4"/>
    </row>
    <row r="24" spans="1:12" x14ac:dyDescent="0.25">
      <c r="B24" s="11"/>
      <c r="C24" s="11"/>
      <c r="D24" s="11"/>
      <c r="E24" s="11"/>
      <c r="F24" s="12" t="s">
        <v>38</v>
      </c>
      <c r="G24" s="11"/>
    </row>
    <row r="25" spans="1:12" x14ac:dyDescent="0.25">
      <c r="A25" s="2"/>
      <c r="B25" s="14" t="s">
        <v>6</v>
      </c>
      <c r="C25" s="14" t="s">
        <v>27</v>
      </c>
      <c r="D25" s="14" t="s">
        <v>28</v>
      </c>
      <c r="E25" s="14"/>
      <c r="F25" s="14" t="s">
        <v>39</v>
      </c>
      <c r="G25" s="71" t="e">
        <f>AVERAGE($G$10:$G$21)</f>
        <v>#DIV/0!</v>
      </c>
    </row>
    <row r="26" spans="1:12" x14ac:dyDescent="0.25">
      <c r="A26" s="2"/>
      <c r="B26" s="14" t="s">
        <v>6</v>
      </c>
      <c r="C26" s="14" t="s">
        <v>27</v>
      </c>
      <c r="D26" s="14" t="s">
        <v>30</v>
      </c>
      <c r="E26" s="14"/>
      <c r="F26" s="14" t="s">
        <v>40</v>
      </c>
      <c r="G26" s="71" t="e">
        <f>AVERAGEIFS($G$10:$G$21,$A$10:$A$21,1)</f>
        <v>#DIV/0!</v>
      </c>
    </row>
  </sheetData>
  <dataConsolidate/>
  <mergeCells count="2">
    <mergeCell ref="F7:H7"/>
    <mergeCell ref="I7:L7"/>
  </mergeCells>
  <hyperlinks>
    <hyperlink ref="H4" location="Intro!A1" display="Volver al inicio" xr:uid="{00000000-0004-0000-17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30803B86-C956-4329-8A2B-767CA900632C}">
            <xm:f>OR(Intro!$H$5=1,Intro!$H$5=2)</xm:f>
            <x14:dxf>
              <fill>
                <patternFill patternType="mediumGray"/>
              </fill>
            </x14:dxf>
          </x14:cfRule>
          <xm:sqref>A10:L21</xm:sqref>
        </x14:conditionalFormatting>
        <x14:conditionalFormatting xmlns:xm="http://schemas.microsoft.com/office/excel/2006/main">
          <x14:cfRule type="expression" priority="1" id="{EBE0676E-3379-4CA7-8208-651CD464C391}">
            <xm:f>Intro!$H$5=3</xm:f>
            <x14:dxf>
              <fill>
                <patternFill patternType="mediumGray"/>
              </fill>
            </x14:dxf>
          </x14:cfRule>
          <xm:sqref>A11:L14 A16:L18 A20:L20</xm:sqref>
        </x14:conditionalFormatting>
        <x14:conditionalFormatting xmlns:xm="http://schemas.microsoft.com/office/excel/2006/main">
          <x14:cfRule type="cellIs" priority="11" operator="equal" id="{DC5A01F8-F3C5-42C7-A04E-6BD10063B9B0}">
            <xm:f>Listas!$A$6</xm:f>
            <x14:dxf>
              <fill>
                <patternFill>
                  <bgColor rgb="FF00B050"/>
                </patternFill>
              </fill>
            </x14:dxf>
          </x14:cfRule>
          <x14:cfRule type="cellIs" priority="12" operator="equal" id="{D4C5483D-E581-4BBE-BB75-D79C547CF087}">
            <xm:f>Listas!$A$5</xm:f>
            <x14:dxf>
              <fill>
                <patternFill>
                  <bgColor rgb="FF92D050"/>
                </patternFill>
              </fill>
            </x14:dxf>
          </x14:cfRule>
          <x14:cfRule type="cellIs" priority="13" operator="equal" id="{8802C60A-F40F-4B49-8C88-9A63618508E0}">
            <xm:f>Listas!$A$4</xm:f>
            <x14:dxf>
              <fill>
                <patternFill>
                  <bgColor rgb="FFFFC000"/>
                </patternFill>
              </fill>
            </x14:dxf>
          </x14:cfRule>
          <x14:cfRule type="cellIs" priority="14" operator="equal" id="{08EB8986-CFF8-4C7C-AE6F-F74B9E8F037E}">
            <xm:f>Listas!$A$3</xm:f>
            <x14:dxf>
              <fill>
                <patternFill>
                  <bgColor rgb="FFFF0000"/>
                </patternFill>
              </fill>
            </x14:dxf>
          </x14:cfRule>
          <xm:sqref>G3:G6</xm:sqref>
        </x14:conditionalFormatting>
        <x14:conditionalFormatting xmlns:xm="http://schemas.microsoft.com/office/excel/2006/main">
          <x14:cfRule type="cellIs" priority="15" operator="equal" id="{758E0152-1F85-4CFD-8EA4-E65A9AC041FC}">
            <xm:f>Listas!$A$6</xm:f>
            <x14:dxf>
              <fill>
                <patternFill>
                  <bgColor rgb="FF00B050"/>
                </patternFill>
              </fill>
            </x14:dxf>
          </x14:cfRule>
          <x14:cfRule type="cellIs" priority="16" operator="equal" id="{D618935A-E1CD-4E1B-A430-D0D7FC8A4428}">
            <xm:f>Listas!$A$5</xm:f>
            <x14:dxf>
              <fill>
                <patternFill>
                  <bgColor rgb="FF92D050"/>
                </patternFill>
              </fill>
            </x14:dxf>
          </x14:cfRule>
          <x14:cfRule type="cellIs" priority="17" operator="equal" id="{5AAF37F0-4D72-4F8F-8E27-0BC7A373D120}">
            <xm:f>Listas!$A$4</xm:f>
            <x14:dxf>
              <fill>
                <patternFill>
                  <bgColor rgb="FFFFC000"/>
                </patternFill>
              </fill>
            </x14:dxf>
          </x14:cfRule>
          <x14:cfRule type="cellIs" priority="18" operator="equal" id="{7DAA86D5-884D-41C9-BEAD-5F42B5AE63A7}">
            <xm:f>Listas!$A$3</xm:f>
            <x14:dxf>
              <fill>
                <patternFill>
                  <bgColor rgb="FFFF0000"/>
                </patternFill>
              </fill>
            </x14:dxf>
          </x14:cfRule>
          <xm:sqref>G8</xm:sqref>
        </x14:conditionalFormatting>
        <x14:conditionalFormatting xmlns:xm="http://schemas.microsoft.com/office/excel/2006/main">
          <x14:cfRule type="cellIs" priority="7" operator="equal" id="{FFD7A5E0-55E5-4569-BE9D-886DCFCE9357}">
            <xm:f>Listas!$A$6</xm:f>
            <x14:dxf>
              <fill>
                <patternFill>
                  <bgColor rgb="FF00B050"/>
                </patternFill>
              </fill>
            </x14:dxf>
          </x14:cfRule>
          <x14:cfRule type="cellIs" priority="8" operator="equal" id="{9107ECD4-FBE9-420D-A126-A42B197ED947}">
            <xm:f>Listas!$A$5</xm:f>
            <x14:dxf>
              <fill>
                <patternFill>
                  <bgColor rgb="FF92D050"/>
                </patternFill>
              </fill>
            </x14:dxf>
          </x14:cfRule>
          <x14:cfRule type="cellIs" priority="9" operator="equal" id="{A1E6C5E8-189E-457E-B6F3-124079D9B7E9}">
            <xm:f>Listas!$A$4</xm:f>
            <x14:dxf>
              <fill>
                <patternFill>
                  <bgColor rgb="FFFFC000"/>
                </patternFill>
              </fill>
            </x14:dxf>
          </x14:cfRule>
          <x14:cfRule type="cellIs" priority="10" operator="equal" id="{627536A7-C7AA-4015-8D71-9279BF8B46DE}">
            <xm:f>Listas!$A$3</xm:f>
            <x14:dxf>
              <fill>
                <patternFill>
                  <bgColor rgb="FFFF0000"/>
                </patternFill>
              </fill>
            </x14:dxf>
          </x14:cfRule>
          <xm:sqref>G10:G1048576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700-000000000000}">
          <x14:formula1>
            <xm:f>Listas!$A$2:$A$6</xm:f>
          </x14:formula1>
          <xm:sqref>G10:G21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tabColor rgb="FF002060"/>
    <pageSetUpPr fitToPage="1"/>
  </sheetPr>
  <dimension ref="A1:V32"/>
  <sheetViews>
    <sheetView showGridLines="0" topLeftCell="A12" zoomScale="80" zoomScaleNormal="80" workbookViewId="0">
      <selection activeCell="AA21" sqref="AA21"/>
    </sheetView>
  </sheetViews>
  <sheetFormatPr baseColWidth="10" defaultColWidth="11.42578125" defaultRowHeight="15" x14ac:dyDescent="0.25"/>
  <cols>
    <col min="1" max="1" width="22.85546875" style="1" customWidth="1"/>
    <col min="2" max="22" width="6.42578125" style="1" customWidth="1"/>
    <col min="23" max="16384" width="11.42578125" style="1"/>
  </cols>
  <sheetData>
    <row r="1" spans="1:22" ht="15.75" thickBot="1" x14ac:dyDescent="0.3">
      <c r="A1" s="138" t="s">
        <v>176</v>
      </c>
      <c r="B1" s="139"/>
      <c r="C1" s="139"/>
      <c r="D1" s="139"/>
      <c r="E1" s="139"/>
      <c r="F1" s="139"/>
    </row>
    <row r="2" spans="1:22" ht="15.75" thickBot="1" x14ac:dyDescent="0.3">
      <c r="A2" s="89" t="s">
        <v>2</v>
      </c>
      <c r="B2" s="90" t="s">
        <v>3</v>
      </c>
      <c r="C2" s="90" t="s">
        <v>4</v>
      </c>
      <c r="D2" s="90" t="s">
        <v>5</v>
      </c>
      <c r="E2" s="91" t="s">
        <v>6</v>
      </c>
      <c r="F2" s="91" t="s">
        <v>177</v>
      </c>
    </row>
    <row r="3" spans="1:22" x14ac:dyDescent="0.25">
      <c r="A3" s="30" t="s">
        <v>203</v>
      </c>
      <c r="B3" s="112">
        <f>AVERAGE(B9:F9)</f>
        <v>0</v>
      </c>
      <c r="C3" s="112">
        <f>AVERAGE(G9:H9)</f>
        <v>0</v>
      </c>
      <c r="D3" s="112">
        <f>AVERAGE(I9:R9)</f>
        <v>0</v>
      </c>
      <c r="E3" s="112">
        <f>AVERAGE(S9:V9)</f>
        <v>0</v>
      </c>
      <c r="F3" s="113">
        <f>AVERAGE(B3:E3)</f>
        <v>0</v>
      </c>
    </row>
    <row r="4" spans="1:22" ht="15.75" thickBot="1" x14ac:dyDescent="0.3">
      <c r="A4" s="7" t="s">
        <v>202</v>
      </c>
      <c r="B4" s="114" t="e">
        <f>AVERAGE(B10:F10)</f>
        <v>#DIV/0!</v>
      </c>
      <c r="C4" s="114" t="e">
        <f>AVERAGE(G10:H10)</f>
        <v>#DIV/0!</v>
      </c>
      <c r="D4" s="114" t="e">
        <f>AVERAGE(I10:R10)</f>
        <v>#DIV/0!</v>
      </c>
      <c r="E4" s="114" t="e">
        <f>AVERAGE(S10:V10)</f>
        <v>#DIV/0!</v>
      </c>
      <c r="F4" s="115" t="e">
        <f>AVERAGE(B4:E4)</f>
        <v>#DIV/0!</v>
      </c>
    </row>
    <row r="5" spans="1:22" ht="15.75" thickBot="1" x14ac:dyDescent="0.3"/>
    <row r="6" spans="1:22" ht="15.75" thickBot="1" x14ac:dyDescent="0.3">
      <c r="A6" s="135" t="s">
        <v>175</v>
      </c>
      <c r="B6" s="136"/>
      <c r="C6" s="136"/>
      <c r="D6" s="136"/>
      <c r="E6" s="136"/>
      <c r="F6" s="136"/>
      <c r="G6" s="136"/>
      <c r="H6" s="136"/>
      <c r="I6" s="136"/>
      <c r="J6" s="136"/>
      <c r="K6" s="136"/>
      <c r="L6" s="136"/>
      <c r="M6" s="136"/>
      <c r="N6" s="136"/>
      <c r="O6" s="136"/>
      <c r="P6" s="136"/>
      <c r="Q6" s="136"/>
      <c r="R6" s="136"/>
      <c r="S6" s="136"/>
      <c r="T6" s="136"/>
      <c r="U6" s="136"/>
      <c r="V6" s="137"/>
    </row>
    <row r="7" spans="1:22" x14ac:dyDescent="0.25">
      <c r="A7" s="26" t="s">
        <v>2</v>
      </c>
      <c r="B7" s="30" t="s">
        <v>3</v>
      </c>
      <c r="C7" s="87" t="s">
        <v>3</v>
      </c>
      <c r="D7" s="28" t="s">
        <v>3</v>
      </c>
      <c r="E7" s="28" t="s">
        <v>3</v>
      </c>
      <c r="F7" s="29" t="s">
        <v>3</v>
      </c>
      <c r="G7" s="30" t="s">
        <v>4</v>
      </c>
      <c r="H7" s="105" t="s">
        <v>4</v>
      </c>
      <c r="I7" s="30" t="s">
        <v>5</v>
      </c>
      <c r="J7" s="28" t="s">
        <v>5</v>
      </c>
      <c r="K7" s="87" t="s">
        <v>5</v>
      </c>
      <c r="L7" s="28" t="s">
        <v>5</v>
      </c>
      <c r="M7" s="28" t="s">
        <v>5</v>
      </c>
      <c r="N7" s="87" t="s">
        <v>5</v>
      </c>
      <c r="O7" s="87" t="s">
        <v>5</v>
      </c>
      <c r="P7" s="28" t="s">
        <v>5</v>
      </c>
      <c r="Q7" s="28" t="s">
        <v>5</v>
      </c>
      <c r="R7" s="29" t="s">
        <v>5</v>
      </c>
      <c r="S7" s="107" t="s">
        <v>6</v>
      </c>
      <c r="T7" s="28" t="s">
        <v>6</v>
      </c>
      <c r="U7" s="28" t="s">
        <v>6</v>
      </c>
      <c r="V7" s="29" t="s">
        <v>6</v>
      </c>
    </row>
    <row r="8" spans="1:22" ht="15.75" thickBot="1" x14ac:dyDescent="0.3">
      <c r="A8" s="27" t="s">
        <v>7</v>
      </c>
      <c r="B8" s="7" t="s">
        <v>8</v>
      </c>
      <c r="C8" s="88" t="s">
        <v>9</v>
      </c>
      <c r="D8" s="8" t="s">
        <v>10</v>
      </c>
      <c r="E8" s="8" t="s">
        <v>11</v>
      </c>
      <c r="F8" s="9" t="s">
        <v>12</v>
      </c>
      <c r="G8" s="7" t="s">
        <v>13</v>
      </c>
      <c r="H8" s="106" t="s">
        <v>14</v>
      </c>
      <c r="I8" s="7" t="s">
        <v>15</v>
      </c>
      <c r="J8" s="8" t="s">
        <v>3</v>
      </c>
      <c r="K8" s="88" t="s">
        <v>16</v>
      </c>
      <c r="L8" s="8" t="s">
        <v>17</v>
      </c>
      <c r="M8" s="8" t="s">
        <v>18</v>
      </c>
      <c r="N8" s="88" t="s">
        <v>19</v>
      </c>
      <c r="O8" s="88" t="s">
        <v>20</v>
      </c>
      <c r="P8" s="8" t="s">
        <v>21</v>
      </c>
      <c r="Q8" s="8" t="s">
        <v>22</v>
      </c>
      <c r="R8" s="9" t="s">
        <v>23</v>
      </c>
      <c r="S8" s="108" t="s">
        <v>24</v>
      </c>
      <c r="T8" s="8" t="s">
        <v>25</v>
      </c>
      <c r="U8" s="8" t="s">
        <v>26</v>
      </c>
      <c r="V8" s="9" t="s">
        <v>27</v>
      </c>
    </row>
    <row r="9" spans="1:22" x14ac:dyDescent="0.25">
      <c r="A9" s="92" t="s">
        <v>39</v>
      </c>
      <c r="B9" s="93" t="str">
        <f>IFERROR(AVERAGE($B$13:$B$27),"NA")</f>
        <v>NA</v>
      </c>
      <c r="C9" s="94">
        <f>IFERROR(AVERAGE($C$13:$C$26),"NA")</f>
        <v>0</v>
      </c>
      <c r="D9" s="94" t="str">
        <f>IFERROR(AVERAGE($D$13:$D$24),"NA")</f>
        <v>NA</v>
      </c>
      <c r="E9" s="94" t="str">
        <f>IFERROR(AVERAGE($E$13:$E$19),"NA")</f>
        <v>NA</v>
      </c>
      <c r="F9" s="95" t="str">
        <f>IFERROR(AVERAGE($F$13:$F$26),"NA")</f>
        <v>NA</v>
      </c>
      <c r="G9" s="93" t="str">
        <f>IFERROR(AVERAGE($G$13:$G$25),"NA")</f>
        <v>NA</v>
      </c>
      <c r="H9" s="95">
        <f>IFERROR(AVERAGE($H$13:$H$32),"NA")</f>
        <v>0</v>
      </c>
      <c r="I9" s="93" t="str">
        <f>IFERROR(AVERAGE($I$13:$I$28),"NA")</f>
        <v>NA</v>
      </c>
      <c r="J9" s="94" t="str">
        <f>IFERROR(AVERAGE($J$13:$J$30),"NA")</f>
        <v>NA</v>
      </c>
      <c r="K9" s="94">
        <f>IFERROR(AVERAGE($K$13:$K$32),"NA")</f>
        <v>0</v>
      </c>
      <c r="L9" s="94" t="str">
        <f>IFERROR(AVERAGE($L$13:$L$26),"NA")</f>
        <v>NA</v>
      </c>
      <c r="M9" s="94" t="str">
        <f>IFERROR(AVERAGE($M$13:$M$25),"NA")</f>
        <v>NA</v>
      </c>
      <c r="N9" s="94">
        <f>IFERROR(AVERAGE($N$13:$N$30),"NA")</f>
        <v>0</v>
      </c>
      <c r="O9" s="94">
        <f>IFERROR(AVERAGE($O$13:$O$32),"NA")</f>
        <v>0</v>
      </c>
      <c r="P9" s="94" t="str">
        <f>IFERROR(AVERAGE($P$13:$P$23),"NA")</f>
        <v>NA</v>
      </c>
      <c r="Q9" s="94" t="str">
        <f>IFERROR(AVERAGE($Q$13:$Q$30),"NA")</f>
        <v>NA</v>
      </c>
      <c r="R9" s="95" t="str">
        <f>IFERROR(AVERAGE($R$13:$R$32),"NA")</f>
        <v>NA</v>
      </c>
      <c r="S9" s="96">
        <f>IFERROR(AVERAGE($S$13:$S$31),"NA")</f>
        <v>0</v>
      </c>
      <c r="T9" s="94" t="str">
        <f>IFERROR(AVERAGE($T$13:$T$30),"NA")</f>
        <v>NA</v>
      </c>
      <c r="U9" s="94" t="str">
        <f>IFERROR(AVERAGE($U$13:$U$27),"NA")</f>
        <v>NA</v>
      </c>
      <c r="V9" s="97" t="str">
        <f>IFERROR(AVERAGE($V$13:$V$31),"NA")</f>
        <v>NA</v>
      </c>
    </row>
    <row r="10" spans="1:22" ht="15.75" thickBot="1" x14ac:dyDescent="0.3">
      <c r="A10" s="98" t="s">
        <v>151</v>
      </c>
      <c r="B10" s="99" t="str">
        <f>IF(B9="NA","NA",+A!G24)</f>
        <v>NA</v>
      </c>
      <c r="C10" s="100" t="e">
        <f>IF(C9="NA","NA",+B!G24)</f>
        <v>#DIV/0!</v>
      </c>
      <c r="D10" s="101" t="str">
        <f>IF(D9="NA","NA",+'C'!G24)</f>
        <v>NA</v>
      </c>
      <c r="E10" s="101" t="str">
        <f>IF(E9="NA","NA",+D!G18)</f>
        <v>NA</v>
      </c>
      <c r="F10" s="102" t="str">
        <f>IF(F9="NA","NA",+E!G24)</f>
        <v>NA</v>
      </c>
      <c r="G10" s="99" t="str">
        <f>IF(G9="NA","NA",+F!G24)</f>
        <v>NA</v>
      </c>
      <c r="H10" s="102" t="e">
        <f>IF(H9="NA","NA",+G!G31)</f>
        <v>#DIV/0!</v>
      </c>
      <c r="I10" s="99" t="str">
        <f>IF(I9="NA","NA",+H!G25)</f>
        <v>NA</v>
      </c>
      <c r="J10" s="101" t="str">
        <f>IF(J9="NA","NA",+I!G27)</f>
        <v>NA</v>
      </c>
      <c r="K10" s="101" t="e">
        <f>IF(K9="NA","NA",+J!G40)</f>
        <v>#DIV/0!</v>
      </c>
      <c r="L10" s="101" t="str">
        <f>IF(L9="NA","NA",+K!G24)</f>
        <v>NA</v>
      </c>
      <c r="M10" s="101" t="str">
        <f>IF(M9="NA","NA",+L!G24)</f>
        <v>NA</v>
      </c>
      <c r="N10" s="101" t="e">
        <f>IF(N9="NA","NA",+M!G26)</f>
        <v>#DIV/0!</v>
      </c>
      <c r="O10" s="101" t="e">
        <f>IF(O9="NA","NA",+N!G29)</f>
        <v>#DIV/0!</v>
      </c>
      <c r="P10" s="101" t="str">
        <f>IF(P9="NA","NA",+O!G24)</f>
        <v>NA</v>
      </c>
      <c r="Q10" s="101" t="str">
        <f>IF(Q9="NA","NA",+P!G32)</f>
        <v>NA</v>
      </c>
      <c r="R10" s="102" t="str">
        <f>IF(R9="NA","NA",+Q!G28)</f>
        <v>NA</v>
      </c>
      <c r="S10" s="103" t="e">
        <f>IF(S9="NA","NA",+'R'!G29)</f>
        <v>#DIV/0!</v>
      </c>
      <c r="T10" s="101" t="str">
        <f>IF(T9="NA","NA",+S!G25)</f>
        <v>NA</v>
      </c>
      <c r="U10" s="101" t="str">
        <f>IF(U9="NA","NA",+T!G24)</f>
        <v>NA</v>
      </c>
      <c r="V10" s="104" t="str">
        <f>IF(V9="NA","NA",+U!G26)</f>
        <v>NA</v>
      </c>
    </row>
    <row r="11" spans="1:22" ht="15.75" thickBot="1" x14ac:dyDescent="0.3">
      <c r="A11" s="25"/>
      <c r="B11" s="2"/>
      <c r="C11" s="2"/>
      <c r="D11" s="2"/>
      <c r="E11" s="2"/>
      <c r="F11" s="2"/>
      <c r="G11" s="2"/>
      <c r="H11" s="2"/>
      <c r="I11" s="2"/>
      <c r="J11" s="2"/>
      <c r="K11" s="2"/>
      <c r="L11" s="2"/>
      <c r="M11" s="2"/>
      <c r="N11" s="2"/>
      <c r="O11" s="2"/>
      <c r="P11" s="2"/>
      <c r="Q11" s="2"/>
      <c r="R11" s="2"/>
      <c r="S11" s="2"/>
      <c r="T11" s="2"/>
      <c r="U11" s="2"/>
      <c r="V11" s="44"/>
    </row>
    <row r="12" spans="1:22" ht="15.75" thickBot="1" x14ac:dyDescent="0.3">
      <c r="A12" s="65" t="s">
        <v>150</v>
      </c>
      <c r="B12" s="46" t="s">
        <v>8</v>
      </c>
      <c r="C12" s="47" t="s">
        <v>9</v>
      </c>
      <c r="D12" s="47" t="s">
        <v>10</v>
      </c>
      <c r="E12" s="47" t="s">
        <v>11</v>
      </c>
      <c r="F12" s="48" t="s">
        <v>12</v>
      </c>
      <c r="G12" s="70" t="s">
        <v>13</v>
      </c>
      <c r="H12" s="69" t="s">
        <v>14</v>
      </c>
      <c r="I12" s="46" t="s">
        <v>15</v>
      </c>
      <c r="J12" s="47" t="s">
        <v>3</v>
      </c>
      <c r="K12" s="47" t="s">
        <v>16</v>
      </c>
      <c r="L12" s="47" t="s">
        <v>17</v>
      </c>
      <c r="M12" s="47" t="s">
        <v>18</v>
      </c>
      <c r="N12" s="47" t="s">
        <v>19</v>
      </c>
      <c r="O12" s="47" t="s">
        <v>20</v>
      </c>
      <c r="P12" s="47" t="s">
        <v>21</v>
      </c>
      <c r="Q12" s="47" t="s">
        <v>22</v>
      </c>
      <c r="R12" s="48" t="s">
        <v>23</v>
      </c>
      <c r="S12" s="68" t="s">
        <v>24</v>
      </c>
      <c r="T12" s="68" t="s">
        <v>25</v>
      </c>
      <c r="U12" s="68" t="s">
        <v>26</v>
      </c>
      <c r="V12" s="69" t="s">
        <v>27</v>
      </c>
    </row>
    <row r="13" spans="1:22" x14ac:dyDescent="0.25">
      <c r="A13" s="66">
        <v>1</v>
      </c>
      <c r="B13" s="111" t="str">
        <f>IF(AND(Intro!$H$5=1,VLOOKUP(Resultados!B$12,Listas!$E$2:$F$22,2,FALSE)=0),"NA",IF(AND(Intro!$H$5=2,VLOOKUP(Resultados!B$12,Listas!$E$2:$F$22,2,FALSE)=0),"NA",IF(AND(Intro!$H$5=1,VLOOKUP(Resultados!B$12,Listas!$E$2:$F$22,2,FALSE)=1,A!A10=1),A!G10,IF(AND(Intro!$H$5=2,VLOOKUP(Resultados!B$12,Listas!$E$2:$F$22,2,FALSE)=1),A!G10,IF(AND(Intro!$H$5=3,A!A10=1),A!G10,IF(Intro!$H$5=4,A!G10,"NA"))))))</f>
        <v>NA</v>
      </c>
      <c r="C13" s="38">
        <f>IF(AND(Intro!$H$5=1,VLOOKUP(Resultados!C$12,Listas!$E$2:$F$22,2,FALSE)=0),"NA",IF(AND(Intro!$H$5=2,VLOOKUP(Resultados!C$12,Listas!$E$2:$F$22,2,FALSE)=0),"NA",IF(AND(Intro!$H$5=1,VLOOKUP(Resultados!C$12,Listas!$E$2:$F$22,2,FALSE)=1,B!$A10=1),B!$G10,IF(AND(Intro!$H$5=2,VLOOKUP(Resultados!C$12,Listas!$E$2:$F$22,2,FALSE)=1),B!$G10,IF(AND(Intro!$H$5=3,B!$A10=1),B!$G10,IF(Intro!$H$5=4,B!$G10,"NA"))))))</f>
        <v>0</v>
      </c>
      <c r="D13" s="38" t="str">
        <f>IF(AND(Intro!$H$5=1,VLOOKUP(Resultados!D$12,Listas!$E$2:$F$22,2,FALSE)=0),"NA",IF(AND(Intro!$H$5=2,VLOOKUP(Resultados!D$12,Listas!$E$2:$F$22,2,FALSE)=0),"NA",IF(AND(Intro!$H$5=1,VLOOKUP(Resultados!D$12,Listas!$E$2:$F$22,2,FALSE)=1,'C'!$A10=1),'C'!$G10,IF(AND(Intro!$H$5=2,VLOOKUP(Resultados!D$12,Listas!$E$2:$F$22,2,FALSE)=1),'C'!$G10,IF(AND(Intro!$H$5=3,'C'!$A10=1),'C'!$G10,IF(Intro!$H$5=4,'C'!$G10,"NA"))))))</f>
        <v>NA</v>
      </c>
      <c r="E13" s="38" t="str">
        <f>IF(AND(Intro!$H$5=1,VLOOKUP(Resultados!E$12,Listas!$E$2:$F$22,2,FALSE)=0),"NA",IF(AND(Intro!$H$5=2,VLOOKUP(Resultados!E$12,Listas!$E$2:$F$22,2,FALSE)=0),"NA",IF(AND(Intro!$H$5=1,VLOOKUP(Resultados!E$12,Listas!$E$2:$F$22,2,FALSE)=1,D!$A10=1),D!$G10,IF(AND(Intro!$H$5=2,VLOOKUP(Resultados!E$12,Listas!$E$2:$F$22,2,FALSE)=1),D!$G10,IF(AND(Intro!$H$5=3,D!$A10=1),D!$G10,IF(Intro!$H$5=4,D!$G10,"NA"))))))</f>
        <v>NA</v>
      </c>
      <c r="F13" s="37" t="str">
        <f>IF(AND(Intro!$H$5=1,VLOOKUP(Resultados!F$12,Listas!$E$2:$F$22,2,FALSE)=0),"NA",IF(AND(Intro!$H$5=2,VLOOKUP(Resultados!F$12,Listas!$E$2:$F$22,2,FALSE)=0),"NA",IF(AND(Intro!$H$5=1,VLOOKUP(Resultados!F$12,Listas!$E$2:$F$22,2,FALSE)=1,E!$A10=1),E!$G10,IF(AND(Intro!$H$5=2,VLOOKUP(Resultados!F$12,Listas!$E$2:$F$22,2,FALSE)=1),E!$G10,IF(AND(Intro!$H$5=3,E!$A10=1),E!$G10,IF(Intro!$H$5=4,E!$G10,"NA"))))))</f>
        <v>NA</v>
      </c>
      <c r="G13" s="36" t="str">
        <f>IF(AND(Intro!$H$5=1,VLOOKUP(Resultados!G$12,Listas!$E$2:$F$22,2,FALSE)=0),"NA",IF(AND(Intro!$H$5=2,VLOOKUP(Resultados!G$12,Listas!$E$2:$F$22,2,FALSE)=0),"NA",IF(AND(Intro!$H$5=1,VLOOKUP(Resultados!G$12,Listas!$E$2:$F$22,2,FALSE)=1,F!$A10=1),F!$G10,IF(AND(Intro!$H$5=2,VLOOKUP(Resultados!G$12,Listas!$E$2:$F$22,2,FALSE)=1),F!$G10,IF(AND(Intro!$H$5=3,F!$A10=1),F!$G10,IF(Intro!$H$5=4,F!$G10,"NA"))))))</f>
        <v>NA</v>
      </c>
      <c r="H13" s="37">
        <f>IF(AND(Intro!$H$5=1,VLOOKUP(Resultados!H$12,Listas!$E$2:$F$22,2,FALSE)=0),"NA",IF(AND(Intro!$H$5=2,VLOOKUP(Resultados!H$12,Listas!$E$2:$F$22,2,FALSE)=0),"NA",IF(AND(Intro!$H$5=1,VLOOKUP(Resultados!H$12,Listas!$E$2:$F$22,2,FALSE)=1,G!$A10=1),G!$G10,IF(AND(Intro!$H$5=2,VLOOKUP(Resultados!H$12,Listas!$E$2:$F$22,2,FALSE)=1),G!$G10,IF(AND(Intro!$H$5=3,G!$A10=1),G!$G10,IF(Intro!$H$5=4,G!$G10,"NA"))))))</f>
        <v>0</v>
      </c>
      <c r="I13" s="36" t="str">
        <f>IF(AND(Intro!$H$5=1,VLOOKUP(Resultados!I$12,Listas!$E$2:$F$22,2,FALSE)=0),"NA",IF(AND(Intro!$H$5=2,VLOOKUP(Resultados!I$12,Listas!$E$2:$F$22,2,FALSE)=0),"NA",IF(AND(Intro!$H$5=1,VLOOKUP(Resultados!I$12,Listas!$E$2:$F$22,2,FALSE)=1,H!$A10=1),H!$G10,IF(AND(Intro!$H$5=2,VLOOKUP(Resultados!I$12,Listas!$E$2:$F$22,2,FALSE)=1),H!$G10,IF(AND(Intro!$H$5=3,H!$A10=1),H!$G10,IF(Intro!$H$5=4,H!$G10,"NA"))))))</f>
        <v>NA</v>
      </c>
      <c r="J13" s="38" t="str">
        <f>IF(AND(Intro!$H$5=1,VLOOKUP(Resultados!J$12,Listas!$E$2:$F$22,2,FALSE)=0),"NA",IF(AND(Intro!$H$5=2,VLOOKUP(Resultados!J$12,Listas!$E$2:$F$22,2,FALSE)=0),"NA",IF(AND(Intro!$H$5=1,VLOOKUP(Resultados!J$12,Listas!$E$2:$F$22,2,FALSE)=1,I!$A10=1),I!$G10,IF(AND(Intro!$H$5=2,VLOOKUP(Resultados!J$12,Listas!$E$2:$F$22,2,FALSE)=1),I!$G10,IF(AND(Intro!$H$5=3,I!$A10=1),I!$G10,IF(Intro!$H$5=4,I!$G10,"NA"))))))</f>
        <v>NA</v>
      </c>
      <c r="K13" s="38">
        <f>IF(AND(Intro!$H$5=1,VLOOKUP(Resultados!K$12,Listas!$E$2:$F$22,2,FALSE)=0),"NA",IF(AND(Intro!$H$5=2,VLOOKUP(Resultados!K$12,Listas!$E$2:$F$22,2,FALSE)=0),"NA",IF(AND(Intro!$H$5=1,VLOOKUP(Resultados!K$12,Listas!$E$2:$F$22,2,FALSE)=1,J!$A11=1),J!$G11,IF(AND(Intro!$H$5=2,VLOOKUP(Resultados!K$12,Listas!$E$2:$F$22,2,FALSE)=1),J!$G11,IF(AND(Intro!$H$5=3,J!$A11=1),J!$G11,IF(Intro!$H$5=4,J!$G11,"NA"))))))</f>
        <v>0</v>
      </c>
      <c r="L13" s="38" t="str">
        <f>IF(AND(Intro!$H$5=1,VLOOKUP(Resultados!L$12,Listas!$E$2:$F$22,2,FALSE)=0),"NA",IF(AND(Intro!$H$5=2,VLOOKUP(Resultados!L$12,Listas!$E$2:$F$22,2,FALSE)=0),"NA",IF(AND(Intro!$H$5=1,VLOOKUP(Resultados!L$12,Listas!$E$2:$F$22,2,FALSE)=1,K!$A10=1),K!$G10,IF(AND(Intro!$H$5=2,VLOOKUP(Resultados!L$12,Listas!$E$2:$F$22,2,FALSE)=1),K!$G10,IF(AND(Intro!$H$5=3,K!$A10=1),K!$G10,IF(Intro!$H$5=4,K!$G10,"NA"))))))</f>
        <v>NA</v>
      </c>
      <c r="M13" s="38" t="str">
        <f>IF(AND(Intro!$H$5=1,VLOOKUP(Resultados!M$12,Listas!$E$2:$F$22,2,FALSE)=0),"NA",IF(AND(Intro!$H$5=2,VLOOKUP(Resultados!M$12,Listas!$E$2:$F$22,2,FALSE)=0),"NA",IF(AND(Intro!$H$5=1,VLOOKUP(Resultados!M$12,Listas!$E$2:$F$22,2,FALSE)=1,L!$A10=1),L!$G10,IF(AND(Intro!$H$5=2,VLOOKUP(Resultados!M$12,Listas!$E$2:$F$22,2,FALSE)=1),L!$G10,IF(AND(Intro!$H$5=3,L!$A10=1),L!$G10,IF(Intro!$H$5=4,L!$G10,"NA"))))))</f>
        <v>NA</v>
      </c>
      <c r="N13" s="38">
        <f>IF(AND(Intro!$H$5=1,VLOOKUP(Resultados!N$12,Listas!$E$2:$F$22,2,FALSE)=0),"NA",IF(AND(Intro!$H$5=2,VLOOKUP(Resultados!N$12,Listas!$E$2:$F$22,2,FALSE)=0),"NA",IF(AND(Intro!$H$5=1,VLOOKUP(Resultados!N$12,Listas!$E$2:$F$22,2,FALSE)=1,M!$A10=1),M!$G10,IF(AND(Intro!$H$5=2,VLOOKUP(Resultados!N$12,Listas!$E$2:$F$22,2,FALSE)=1),M!$G10,IF(AND(Intro!$H$5=3,M!$A10=1),M!$G10,IF(Intro!$H$5=4,M!$G10,"NA"))))))</f>
        <v>0</v>
      </c>
      <c r="O13" s="38">
        <f>IF(AND(Intro!$H$5=1,VLOOKUP(Resultados!O$12,Listas!$E$2:$F$22,2,FALSE)=0),"NA",IF(AND(Intro!$H$5=2,VLOOKUP(Resultados!O$12,Listas!$E$2:$F$22,2,FALSE)=0),"NA",IF(AND(Intro!$H$5=1,VLOOKUP(Resultados!O$12,Listas!$E$2:$F$22,2,FALSE)=1,N!$A10=1),N!$G10,IF(AND(Intro!$H$5=2,VLOOKUP(Resultados!O$12,Listas!$E$2:$F$22,2,FALSE)=1),N!$G10,IF(AND(Intro!$H$5=3,N!$A10=1),N!$G10,IF(Intro!$H$5=4,N!$G10,"NA"))))))</f>
        <v>0</v>
      </c>
      <c r="P13" s="38" t="str">
        <f>IF(AND(Intro!$H$5=1,VLOOKUP(Resultados!P$12,Listas!$E$2:$F$22,2,FALSE)=0),"NA",IF(AND(Intro!$H$5=2,VLOOKUP(Resultados!P$12,Listas!$E$2:$F$22,2,FALSE)=0),"NA",IF(AND(Intro!$H$5=1,VLOOKUP(Resultados!P$12,Listas!$E$2:$F$22,2,FALSE)=1,O!$A10=1),O!$G10,IF(AND(Intro!$H$5=2,VLOOKUP(Resultados!P$12,Listas!$E$2:$F$22,2,FALSE)=1),O!$G10,IF(AND(Intro!$H$5=3,O!$A10=1),O!$G10,IF(Intro!$H$5=4,O!$G10,"NA"))))))</f>
        <v>NA</v>
      </c>
      <c r="Q13" s="38" t="str">
        <f>IF(AND(Intro!$H$5=1,VLOOKUP(Resultados!Q$12,Listas!$E$2:$F$22,2,FALSE)=0),"NA",IF(AND(Intro!$H$5=2,VLOOKUP(Resultados!Q$12,Listas!$E$2:$F$22,2,FALSE)=0),"NA",IF(AND(Intro!$H$5=1,VLOOKUP(Resultados!Q$12,Listas!$E$2:$F$22,2,FALSE)=1,P!$A10=1),P!$G10,IF(AND(Intro!$H$5=2,VLOOKUP(Resultados!Q$12,Listas!$E$2:$F$22,2,FALSE)=1),P!$G10,IF(AND(Intro!$H$5=3,P!$A10=1),P!$G10,IF(Intro!$H$5=4,P!$G10,"NA"))))))</f>
        <v>NA</v>
      </c>
      <c r="R13" s="37" t="str">
        <f>IF(AND(Intro!$H$5=1,VLOOKUP(Resultados!R$12,Listas!$E$2:$F$22,2,FALSE)=0),"NA",IF(AND(Intro!$H$5=2,VLOOKUP(Resultados!R$12,Listas!$E$2:$F$22,2,FALSE)=0),"NA",IF(AND(Intro!$H$5=1,VLOOKUP(Resultados!R$12,Listas!$E$2:$F$22,2,FALSE)=1,Q!$A10=1),Q!$G10,IF(AND(Intro!$H$5=2,VLOOKUP(Resultados!R$12,Listas!$E$2:$F$22,2,FALSE)=1),Q!$G10,IF(AND(Intro!$H$5=3,Q!$A10=1),Q!$G10,IF(Intro!$H$5=4,Q!$G10,"NA"))))))</f>
        <v>NA</v>
      </c>
      <c r="S13" s="43">
        <f>IF(AND(Intro!$H$5=1,VLOOKUP(Resultados!S$12,Listas!$E$2:$F$22,2,FALSE)=0),"NA",IF(AND(Intro!$H$5=2,VLOOKUP(Resultados!S$12,Listas!$E$2:$F$22,2,FALSE)=0),"NA",IF(AND(Intro!$H$5=1,VLOOKUP(Resultados!S$12,Listas!$E$2:$F$22,2,FALSE)=1,'R'!$A10=1),'R'!$G10,IF(AND(Intro!$H$5=2,VLOOKUP(Resultados!S$12,Listas!$E$2:$F$22,2,FALSE)=1),'R'!$G10,IF(AND(Intro!$H$5=3,'R'!$A10=1),'R'!$G10,IF(Intro!$H$5=4,'R'!$G10,"NA"))))))</f>
        <v>0</v>
      </c>
      <c r="T13" s="38" t="str">
        <f>IF(AND(Intro!$H$5=1,VLOOKUP(Resultados!T$12,Listas!$E$2:$F$22,2,FALSE)=0),"NA",IF(AND(Intro!$H$5=2,VLOOKUP(Resultados!T$12,Listas!$E$2:$F$22,2,FALSE)=0),"NA",IF(AND(Intro!$H$5=1,VLOOKUP(Resultados!T$12,Listas!$E$2:$F$22,2,FALSE)=1,S!$A10=1),S!$G10,IF(AND(Intro!$H$5=2,VLOOKUP(Resultados!T$12,Listas!$E$2:$F$22,2,FALSE)=1),S!$G10,IF(AND(Intro!$H$5=3,S!$A10=1),S!$G10,IF(Intro!$H$5=4,S!$G10,"NA"))))))</f>
        <v>NA</v>
      </c>
      <c r="U13" s="38" t="str">
        <f>IF(AND(Intro!$H$5=1,VLOOKUP(Resultados!U$12,Listas!$E$2:$F$22,2,FALSE)=0),"NA",IF(AND(Intro!$H$5=2,VLOOKUP(Resultados!U$12,Listas!$E$2:$F$22,2,FALSE)=0),"NA",IF(AND(Intro!$H$5=1,VLOOKUP(Resultados!U$12,Listas!$E$2:$F$22,2,FALSE)=1,T!$A10=1),T!$G10,IF(AND(Intro!$H$5=2,VLOOKUP(Resultados!U$12,Listas!$E$2:$F$22,2,FALSE)=1),T!$G10,IF(AND(Intro!$H$5=3,T!$A10=1),T!$G10,IF(Intro!$H$5=4,T!$G10,"NA"))))))</f>
        <v>NA</v>
      </c>
      <c r="V13" s="37" t="str">
        <f>IF(AND(Intro!$H$5=1,VLOOKUP(Resultados!V$12,Listas!$E$2:$F$22,2,FALSE)=0),"NA",IF(AND(Intro!$H$5=2,VLOOKUP(Resultados!V$12,Listas!$E$2:$F$22,2,FALSE)=0),"NA",IF(AND(Intro!$H$5=1,VLOOKUP(Resultados!V$12,Listas!$E$2:$F$22,2,FALSE)=1,U!$A10=1),U!$G10,IF(AND(Intro!$H$5=2,VLOOKUP(Resultados!V$12,Listas!$E$2:$F$22,2,FALSE)=1),U!$G10,IF(AND(Intro!$H$5=3,U!$A10=1),U!$G10,IF(Intro!$H$5=4,U!$G10,"NA"))))))</f>
        <v>NA</v>
      </c>
    </row>
    <row r="14" spans="1:22" x14ac:dyDescent="0.25">
      <c r="A14" s="67">
        <f>A13+1</f>
        <v>2</v>
      </c>
      <c r="B14" s="32" t="str">
        <f>IF(AND(Intro!$H$5=1,VLOOKUP(Resultados!B$12,Listas!$E$2:$F$22,2,FALSE)=0),"NA",IF(AND(Intro!$H$5=2,VLOOKUP(Resultados!B$12,Listas!$E$2:$F$22,2,FALSE)=0),"NA",IF(AND(Intro!$H$5=3,A!A11=1),A!G11,IF(Intro!$H$5=4,A!G11,"NA"))))</f>
        <v>NA</v>
      </c>
      <c r="C14" s="6">
        <f>IF(AND(Intro!$H$5=1,VLOOKUP(Resultados!C$12,Listas!$E$2:$F$22,2,FALSE)=0),"NA",IF(AND(Intro!$H$5=2,VLOOKUP(Resultados!C$12,Listas!$E$2:$F$22,2,FALSE)=0),"NA",IF(AND(Intro!$H$5=1,VLOOKUP(Resultados!C$12,Listas!$E$2:$F$22,2,FALSE)=1,B!$A11=1),B!$G11,IF(AND(Intro!$H$5=2,VLOOKUP(Resultados!C$12,Listas!$E$2:$F$22,2,FALSE)=1),B!$G11,IF(AND(Intro!$H$5=3,B!$A11=1),B!$G11,IF(Intro!$H$5=4,B!$G11,"NA"))))))</f>
        <v>0</v>
      </c>
      <c r="D14" s="6" t="str">
        <f>IF(AND(Intro!$H$5=1,VLOOKUP(Resultados!D$12,Listas!$E$2:$F$22,2,FALSE)=0),"NA",IF(AND(Intro!$H$5=2,VLOOKUP(Resultados!D$12,Listas!$E$2:$F$22,2,FALSE)=0),"NA",IF(AND(Intro!$H$5=1,VLOOKUP(Resultados!D$12,Listas!$E$2:$F$22,2,FALSE)=1,'C'!$A11=1),'C'!$G11,IF(AND(Intro!$H$5=2,VLOOKUP(Resultados!D$12,Listas!$E$2:$F$22,2,FALSE)=1),'C'!$G11,IF(AND(Intro!$H$5=3,'C'!$A11=1),'C'!$G11,IF(Intro!$H$5=4,'C'!$G11,"NA"))))))</f>
        <v>NA</v>
      </c>
      <c r="E14" s="6" t="str">
        <f>IF(AND(Intro!$H$5=1,VLOOKUP(Resultados!E$12,Listas!$E$2:$F$22,2,FALSE)=0),"NA",IF(AND(Intro!$H$5=2,VLOOKUP(Resultados!E$12,Listas!$E$2:$F$22,2,FALSE)=0),"NA",IF(AND(Intro!$H$5=1,VLOOKUP(Resultados!E$12,Listas!$E$2:$F$22,2,FALSE)=1,D!$A11=1),D!$G11,IF(AND(Intro!$H$5=2,VLOOKUP(Resultados!E$12,Listas!$E$2:$F$22,2,FALSE)=1),D!$G11,IF(AND(Intro!$H$5=3,D!$A11=1),D!$G11,IF(Intro!$H$5=4,D!$G11,"NA"))))))</f>
        <v>NA</v>
      </c>
      <c r="F14" s="33" t="str">
        <f>IF(AND(Intro!$H$5=1,VLOOKUP(Resultados!F$12,Listas!$E$2:$F$22,2,FALSE)=0),"NA",IF(AND(Intro!$H$5=2,VLOOKUP(Resultados!F$12,Listas!$E$2:$F$22,2,FALSE)=0),"NA",IF(AND(Intro!$H$5=1,VLOOKUP(Resultados!F$12,Listas!$E$2:$F$22,2,FALSE)=1,E!$A11=1),E!$G11,IF(AND(Intro!$H$5=2,VLOOKUP(Resultados!F$12,Listas!$E$2:$F$22,2,FALSE)=1),E!$G11,IF(AND(Intro!$H$5=3,E!$A11=1),E!$G11,IF(Intro!$H$5=4,E!$G11,"NA"))))))</f>
        <v>NA</v>
      </c>
      <c r="G14" s="32" t="str">
        <f>IF(AND(Intro!$H$5=1,VLOOKUP(Resultados!G$12,Listas!$E$2:$F$22,2,FALSE)=0),"NA",IF(AND(Intro!$H$5=2,VLOOKUP(Resultados!G$12,Listas!$E$2:$F$22,2,FALSE)=0),"NA",IF(AND(Intro!$H$5=1,VLOOKUP(Resultados!G$12,Listas!$E$2:$F$22,2,FALSE)=1,F!$A11=1),F!$G11,IF(AND(Intro!$H$5=2,VLOOKUP(Resultados!G$12,Listas!$E$2:$F$22,2,FALSE)=1),F!$G11,IF(AND(Intro!$H$5=3,F!$A11=1),F!$G11,IF(Intro!$H$5=4,F!$G11,"NA"))))))</f>
        <v>NA</v>
      </c>
      <c r="H14" s="33">
        <f>IF(AND(Intro!$H$5=1,VLOOKUP(Resultados!H$12,Listas!$E$2:$F$22,2,FALSE)=0),"NA",IF(AND(Intro!$H$5=2,VLOOKUP(Resultados!H$12,Listas!$E$2:$F$22,2,FALSE)=0),"NA",IF(AND(Intro!$H$5=1,VLOOKUP(Resultados!H$12,Listas!$E$2:$F$22,2,FALSE)=1,G!$A11=1),G!$G11,IF(AND(Intro!$H$5=2,VLOOKUP(Resultados!H$12,Listas!$E$2:$F$22,2,FALSE)=1),G!$G11,IF(AND(Intro!$H$5=3,G!$A11=1),G!$G11,IF(Intro!$H$5=4,G!$G11,"NA"))))))</f>
        <v>0</v>
      </c>
      <c r="I14" s="32" t="str">
        <f>IF(AND(Intro!$H$5=1,VLOOKUP(Resultados!I$12,Listas!$E$2:$F$22,2,FALSE)=0),"NA",IF(AND(Intro!$H$5=2,VLOOKUP(Resultados!I$12,Listas!$E$2:$F$22,2,FALSE)=0),"NA",IF(AND(Intro!$H$5=1,VLOOKUP(Resultados!I$12,Listas!$E$2:$F$22,2,FALSE)=1,H!$A11=1),H!$G11,IF(AND(Intro!$H$5=2,VLOOKUP(Resultados!I$12,Listas!$E$2:$F$22,2,FALSE)=1),H!$G11,IF(AND(Intro!$H$5=3,H!$A11=1),H!$G11,IF(Intro!$H$5=4,H!$G11,"NA"))))))</f>
        <v>NA</v>
      </c>
      <c r="J14" s="6" t="str">
        <f>IF(AND(Intro!$H$5=1,VLOOKUP(Resultados!J$12,Listas!$E$2:$F$22,2,FALSE)=0),"NA",IF(AND(Intro!$H$5=2,VLOOKUP(Resultados!J$12,Listas!$E$2:$F$22,2,FALSE)=0),"NA",IF(AND(Intro!$H$5=1,VLOOKUP(Resultados!J$12,Listas!$E$2:$F$22,2,FALSE)=1,I!$A11=1),I!$G11,IF(AND(Intro!$H$5=2,VLOOKUP(Resultados!J$12,Listas!$E$2:$F$22,2,FALSE)=1),I!$G11,IF(AND(Intro!$H$5=3,I!$A11=1),I!$G11,IF(Intro!$H$5=4,I!$G11,"NA"))))))</f>
        <v>NA</v>
      </c>
      <c r="K14" s="6">
        <f>IF(AND(Intro!$H$5=1,VLOOKUP(Resultados!K$12,Listas!$E$2:$F$22,2,FALSE)=0),"NA",IF(AND(Intro!$H$5=2,VLOOKUP(Resultados!K$12,Listas!$E$2:$F$22,2,FALSE)=0),"NA",IF(AND(Intro!$H$5=1,VLOOKUP(Resultados!K$12,Listas!$E$2:$F$22,2,FALSE)=1,J!$A12=1),J!$G12,IF(AND(Intro!$H$5=2,VLOOKUP(Resultados!K$12,Listas!$E$2:$F$22,2,FALSE)=1),J!$G12,IF(AND(Intro!$H$5=3,J!$A12=1),J!$G12,IF(Intro!$H$5=4,J!$G12,"NA"))))))</f>
        <v>0</v>
      </c>
      <c r="L14" s="6" t="str">
        <f>IF(AND(Intro!$H$5=1,VLOOKUP(Resultados!L$12,Listas!$E$2:$F$22,2,FALSE)=0),"NA",IF(AND(Intro!$H$5=2,VLOOKUP(Resultados!L$12,Listas!$E$2:$F$22,2,FALSE)=0),"NA",IF(AND(Intro!$H$5=1,VLOOKUP(Resultados!L$12,Listas!$E$2:$F$22,2,FALSE)=1,K!$A11=1),K!$G11,IF(AND(Intro!$H$5=2,VLOOKUP(Resultados!L$12,Listas!$E$2:$F$22,2,FALSE)=1),K!$G11,IF(AND(Intro!$H$5=3,K!$A11=1),K!$G11,IF(Intro!$H$5=4,K!$G11,"NA"))))))</f>
        <v>NA</v>
      </c>
      <c r="M14" s="6" t="str">
        <f>IF(AND(Intro!$H$5=1,VLOOKUP(Resultados!M$12,Listas!$E$2:$F$22,2,FALSE)=0),"NA",IF(AND(Intro!$H$5=2,VLOOKUP(Resultados!M$12,Listas!$E$2:$F$22,2,FALSE)=0),"NA",IF(AND(Intro!$H$5=1,VLOOKUP(Resultados!M$12,Listas!$E$2:$F$22,2,FALSE)=1,L!$A11=1),L!$G11,IF(AND(Intro!$H$5=2,VLOOKUP(Resultados!M$12,Listas!$E$2:$F$22,2,FALSE)=1),L!$G11,IF(AND(Intro!$H$5=3,L!$A11=1),L!$G11,IF(Intro!$H$5=4,L!$G11,"NA"))))))</f>
        <v>NA</v>
      </c>
      <c r="N14" s="6">
        <f>IF(AND(Intro!$H$5=1,VLOOKUP(Resultados!N$12,Listas!$E$2:$F$22,2,FALSE)=0),"NA",IF(AND(Intro!$H$5=2,VLOOKUP(Resultados!N$12,Listas!$E$2:$F$22,2,FALSE)=0),"NA",IF(AND(Intro!$H$5=1,VLOOKUP(Resultados!N$12,Listas!$E$2:$F$22,2,FALSE)=1,M!$A11=1),M!$G11,IF(AND(Intro!$H$5=2,VLOOKUP(Resultados!N$12,Listas!$E$2:$F$22,2,FALSE)=1),M!$G11,IF(AND(Intro!$H$5=3,M!$A11=1),M!$G11,IF(Intro!$H$5=4,M!$G11,"NA"))))))</f>
        <v>0</v>
      </c>
      <c r="O14" s="6">
        <f>IF(AND(Intro!$H$5=1,VLOOKUP(Resultados!O$12,Listas!$E$2:$F$22,2,FALSE)=0),"NA",IF(AND(Intro!$H$5=2,VLOOKUP(Resultados!O$12,Listas!$E$2:$F$22,2,FALSE)=0),"NA",IF(AND(Intro!$H$5=1,VLOOKUP(Resultados!O$12,Listas!$E$2:$F$22,2,FALSE)=1,N!$A11=1),N!$G11,IF(AND(Intro!$H$5=2,VLOOKUP(Resultados!O$12,Listas!$E$2:$F$22,2,FALSE)=1),N!$G11,IF(AND(Intro!$H$5=3,N!$A11=1),N!$G11,IF(Intro!$H$5=4,N!$G11,"NA"))))))</f>
        <v>0</v>
      </c>
      <c r="P14" s="6" t="str">
        <f>IF(AND(Intro!$H$5=1,VLOOKUP(Resultados!P$12,Listas!$E$2:$F$22,2,FALSE)=0),"NA",IF(AND(Intro!$H$5=2,VLOOKUP(Resultados!P$12,Listas!$E$2:$F$22,2,FALSE)=0),"NA",IF(AND(Intro!$H$5=1,VLOOKUP(Resultados!P$12,Listas!$E$2:$F$22,2,FALSE)=1,O!$A11=1),O!$G11,IF(AND(Intro!$H$5=2,VLOOKUP(Resultados!P$12,Listas!$E$2:$F$22,2,FALSE)=1),O!$G11,IF(AND(Intro!$H$5=3,O!$A11=1),O!$G11,IF(Intro!$H$5=4,O!$G11,"NA"))))))</f>
        <v>NA</v>
      </c>
      <c r="Q14" s="3" t="str">
        <f>IF(AND(Intro!$H$5=1,VLOOKUP(Resultados!Q$12,Listas!$E$2:$F$22,2,FALSE)=0),"NA",IF(AND(Intro!$H$5=2,VLOOKUP(Resultados!Q$12,Listas!$E$2:$F$22,2,FALSE)=0),"NA",IF(AND(Intro!$H$5=1,VLOOKUP(Resultados!Q$12,Listas!$E$2:$F$22,2,FALSE)=1,P!$A11=1),P!$G11,IF(AND(Intro!$H$5=2,VLOOKUP(Resultados!Q$12,Listas!$E$2:$F$22,2,FALSE)=1),P!$G11,IF(AND(Intro!$H$5=3,P!$A11=1),P!$G11,IF(Intro!$H$5=4,P!$G11,"NA"))))))</f>
        <v>NA</v>
      </c>
      <c r="R14" s="34" t="str">
        <f>IF(AND(Intro!$H$5=1,VLOOKUP(Resultados!R$12,Listas!$E$2:$F$22,2,FALSE)=0),"NA",IF(AND(Intro!$H$5=2,VLOOKUP(Resultados!R$12,Listas!$E$2:$F$22,2,FALSE)=0),"NA",IF(AND(Intro!$H$5=1,VLOOKUP(Resultados!R$12,Listas!$E$2:$F$22,2,FALSE)=1,Q!$A11=1),Q!$G11,IF(AND(Intro!$H$5=2,VLOOKUP(Resultados!R$12,Listas!$E$2:$F$22,2,FALSE)=1),Q!$G11,IF(AND(Intro!$H$5=3,Q!$A11=1),Q!$G11,IF(Intro!$H$5=4,Q!$G11,"NA"))))))</f>
        <v>NA</v>
      </c>
      <c r="S14" s="31">
        <f>IF(AND(Intro!$H$5=1,VLOOKUP(Resultados!S$12,Listas!$E$2:$F$22,2,FALSE)=0),"NA",IF(AND(Intro!$H$5=2,VLOOKUP(Resultados!S$12,Listas!$E$2:$F$22,2,FALSE)=0),"NA",IF(AND(Intro!$H$5=1,VLOOKUP(Resultados!S$12,Listas!$E$2:$F$22,2,FALSE)=1,'R'!$A11=1),'R'!$G11,IF(AND(Intro!$H$5=2,VLOOKUP(Resultados!S$12,Listas!$E$2:$F$22,2,FALSE)=1),'R'!$G11,IF(AND(Intro!$H$5=3,'R'!$A11=1),'R'!$G11,IF(Intro!$H$5=4,'R'!$G11,"NA"))))))</f>
        <v>0</v>
      </c>
      <c r="T14" s="3" t="str">
        <f>IF(AND(Intro!$H$5=1,VLOOKUP(Resultados!T$12,Listas!$E$2:$F$22,2,FALSE)=0),"NA",IF(AND(Intro!$H$5=2,VLOOKUP(Resultados!T$12,Listas!$E$2:$F$22,2,FALSE)=0),"NA",IF(AND(Intro!$H$5=1,VLOOKUP(Resultados!T$12,Listas!$E$2:$F$22,2,FALSE)=1,S!$A11=1),S!$G11,IF(AND(Intro!$H$5=2,VLOOKUP(Resultados!T$12,Listas!$E$2:$F$22,2,FALSE)=1),S!$G11,IF(AND(Intro!$H$5=3,S!$A11=1),S!$G11,IF(Intro!$H$5=4,S!$G11,"NA"))))))</f>
        <v>NA</v>
      </c>
      <c r="U14" s="3" t="str">
        <f>IF(AND(Intro!$H$5=1,VLOOKUP(Resultados!U$12,Listas!$E$2:$F$22,2,FALSE)=0),"NA",IF(AND(Intro!$H$5=2,VLOOKUP(Resultados!U$12,Listas!$E$2:$F$22,2,FALSE)=0),"NA",IF(AND(Intro!$H$5=1,VLOOKUP(Resultados!U$12,Listas!$E$2:$F$22,2,FALSE)=1,T!$A11=1),T!$G11,IF(AND(Intro!$H$5=2,VLOOKUP(Resultados!U$12,Listas!$E$2:$F$22,2,FALSE)=1),T!$G11,IF(AND(Intro!$H$5=3,T!$A11=1),T!$G11,IF(Intro!$H$5=4,T!$G11,"NA"))))))</f>
        <v>NA</v>
      </c>
      <c r="V14" s="34" t="str">
        <f>IF(AND(Intro!$H$5=1,VLOOKUP(Resultados!V$12,Listas!$E$2:$F$22,2,FALSE)=0),"NA",IF(AND(Intro!$H$5=2,VLOOKUP(Resultados!V$12,Listas!$E$2:$F$22,2,FALSE)=0),"NA",IF(AND(Intro!$H$5=1,VLOOKUP(Resultados!V$12,Listas!$E$2:$F$22,2,FALSE)=1,U!$A11=1),U!$G11,IF(AND(Intro!$H$5=2,VLOOKUP(Resultados!V$12,Listas!$E$2:$F$22,2,FALSE)=1),U!$G11,IF(AND(Intro!$H$5=3,U!$A11=1),U!$G11,IF(Intro!$H$5=4,U!$G11,"NA"))))))</f>
        <v>NA</v>
      </c>
    </row>
    <row r="15" spans="1:22" x14ac:dyDescent="0.25">
      <c r="A15" s="67">
        <f t="shared" ref="A15:A32" si="0">A14+1</f>
        <v>3</v>
      </c>
      <c r="B15" s="32" t="str">
        <f>IF(AND(Intro!$H$5=1,VLOOKUP(Resultados!B$12,Listas!$E$2:$F$22,2,FALSE)=0),"NA",IF(AND(Intro!$H$5=2,VLOOKUP(Resultados!B$12,Listas!$E$2:$F$22,2,FALSE)=0),"NA",IF(AND(Intro!$H$5=3,A!A12=1),A!G12,IF(Intro!$H$5=4,A!G12,"NA"))))</f>
        <v>NA</v>
      </c>
      <c r="C15" s="6">
        <f>IF(AND(Intro!$H$5=1,VLOOKUP(Resultados!C$12,Listas!$E$2:$F$22,2,FALSE)=0),"NA",IF(AND(Intro!$H$5=2,VLOOKUP(Resultados!C$12,Listas!$E$2:$F$22,2,FALSE)=0),"NA",IF(AND(Intro!$H$5=1,VLOOKUP(Resultados!C$12,Listas!$E$2:$F$22,2,FALSE)=1,B!$A12=1),B!$G12,IF(AND(Intro!$H$5=2,VLOOKUP(Resultados!C$12,Listas!$E$2:$F$22,2,FALSE)=1),B!$G12,IF(AND(Intro!$H$5=3,B!$A12=1),B!$G12,IF(Intro!$H$5=4,B!$G12,"NA"))))))</f>
        <v>0</v>
      </c>
      <c r="D15" s="6" t="str">
        <f>IF(AND(Intro!$H$5=1,VLOOKUP(Resultados!D$12,Listas!$E$2:$F$22,2,FALSE)=0),"NA",IF(AND(Intro!$H$5=2,VLOOKUP(Resultados!D$12,Listas!$E$2:$F$22,2,FALSE)=0),"NA",IF(AND(Intro!$H$5=1,VLOOKUP(Resultados!D$12,Listas!$E$2:$F$22,2,FALSE)=1,'C'!$A12=1),'C'!$G12,IF(AND(Intro!$H$5=2,VLOOKUP(Resultados!D$12,Listas!$E$2:$F$22,2,FALSE)=1),'C'!$G12,IF(AND(Intro!$H$5=3,'C'!$A12=1),'C'!$G12,IF(Intro!$H$5=4,'C'!$G12,"NA"))))))</f>
        <v>NA</v>
      </c>
      <c r="E15" s="6" t="str">
        <f>IF(AND(Intro!$H$5=1,VLOOKUP(Resultados!E$12,Listas!$E$2:$F$22,2,FALSE)=0),"NA",IF(AND(Intro!$H$5=2,VLOOKUP(Resultados!E$12,Listas!$E$2:$F$22,2,FALSE)=0),"NA",IF(AND(Intro!$H$5=1,VLOOKUP(Resultados!E$12,Listas!$E$2:$F$22,2,FALSE)=1,D!$A12=1),D!$G12,IF(AND(Intro!$H$5=2,VLOOKUP(Resultados!E$12,Listas!$E$2:$F$22,2,FALSE)=1),D!$G12,IF(AND(Intro!$H$5=3,D!$A12=1),D!$G12,IF(Intro!$H$5=4,D!$G12,"NA"))))))</f>
        <v>NA</v>
      </c>
      <c r="F15" s="33" t="str">
        <f>IF(AND(Intro!$H$5=1,VLOOKUP(Resultados!F$12,Listas!$E$2:$F$22,2,FALSE)=0),"NA",IF(AND(Intro!$H$5=2,VLOOKUP(Resultados!F$12,Listas!$E$2:$F$22,2,FALSE)=0),"NA",IF(AND(Intro!$H$5=1,VLOOKUP(Resultados!F$12,Listas!$E$2:$F$22,2,FALSE)=1,E!$A12=1),E!$G12,IF(AND(Intro!$H$5=2,VLOOKUP(Resultados!F$12,Listas!$E$2:$F$22,2,FALSE)=1),E!$G12,IF(AND(Intro!$H$5=3,E!$A12=1),E!$G12,IF(Intro!$H$5=4,E!$G12,"NA"))))))</f>
        <v>NA</v>
      </c>
      <c r="G15" s="32" t="str">
        <f>IF(AND(Intro!$H$5=1,VLOOKUP(Resultados!G$12,Listas!$E$2:$F$22,2,FALSE)=0),"NA",IF(AND(Intro!$H$5=2,VLOOKUP(Resultados!G$12,Listas!$E$2:$F$22,2,FALSE)=0),"NA",IF(AND(Intro!$H$5=1,VLOOKUP(Resultados!G$12,Listas!$E$2:$F$22,2,FALSE)=1,F!$A12=1),F!$G12,IF(AND(Intro!$H$5=2,VLOOKUP(Resultados!G$12,Listas!$E$2:$F$22,2,FALSE)=1),F!$G12,IF(AND(Intro!$H$5=3,F!$A12=1),F!$G12,IF(Intro!$H$5=4,F!$G12,"NA"))))))</f>
        <v>NA</v>
      </c>
      <c r="H15" s="33">
        <f>IF(AND(Intro!$H$5=1,VLOOKUP(Resultados!H$12,Listas!$E$2:$F$22,2,FALSE)=0),"NA",IF(AND(Intro!$H$5=2,VLOOKUP(Resultados!H$12,Listas!$E$2:$F$22,2,FALSE)=0),"NA",IF(AND(Intro!$H$5=1,VLOOKUP(Resultados!H$12,Listas!$E$2:$F$22,2,FALSE)=1,G!$A12=1),G!$G12,IF(AND(Intro!$H$5=2,VLOOKUP(Resultados!H$12,Listas!$E$2:$F$22,2,FALSE)=1),G!$G12,IF(AND(Intro!$H$5=3,G!$A12=1),G!$G12,IF(Intro!$H$5=4,G!$G12,"NA"))))))</f>
        <v>0</v>
      </c>
      <c r="I15" s="32" t="str">
        <f>IF(AND(Intro!$H$5=1,VLOOKUP(Resultados!I$12,Listas!$E$2:$F$22,2,FALSE)=0),"NA",IF(AND(Intro!$H$5=2,VLOOKUP(Resultados!I$12,Listas!$E$2:$F$22,2,FALSE)=0),"NA",IF(AND(Intro!$H$5=1,VLOOKUP(Resultados!I$12,Listas!$E$2:$F$22,2,FALSE)=1,H!$A12=1),H!$G12,IF(AND(Intro!$H$5=2,VLOOKUP(Resultados!I$12,Listas!$E$2:$F$22,2,FALSE)=1),H!$G12,IF(AND(Intro!$H$5=3,H!$A12=1),H!$G12,IF(Intro!$H$5=4,H!$G12,"NA"))))))</f>
        <v>NA</v>
      </c>
      <c r="J15" s="6" t="str">
        <f>IF(AND(Intro!$H$5=1,VLOOKUP(Resultados!J$12,Listas!$E$2:$F$22,2,FALSE)=0),"NA",IF(AND(Intro!$H$5=2,VLOOKUP(Resultados!J$12,Listas!$E$2:$F$22,2,FALSE)=0),"NA",IF(AND(Intro!$H$5=1,VLOOKUP(Resultados!J$12,Listas!$E$2:$F$22,2,FALSE)=1,I!$A12=1),I!$G12,IF(AND(Intro!$H$5=2,VLOOKUP(Resultados!J$12,Listas!$E$2:$F$22,2,FALSE)=1),I!$G12,IF(AND(Intro!$H$5=3,I!$A12=1),I!$G12,IF(Intro!$H$5=4,I!$G12,"NA"))))))</f>
        <v>NA</v>
      </c>
      <c r="K15" s="6">
        <f>IF(AND(Intro!$H$5=1,VLOOKUP(Resultados!K$12,Listas!$E$2:$F$22,2,FALSE)=0),"NA",IF(AND(Intro!$H$5=2,VLOOKUP(Resultados!K$12,Listas!$E$2:$F$22,2,FALSE)=0),"NA",IF(AND(Intro!$H$5=1,VLOOKUP(Resultados!K$12,Listas!$E$2:$F$22,2,FALSE)=1,J!$A13=1),J!$G13,IF(AND(Intro!$H$5=2,VLOOKUP(Resultados!K$12,Listas!$E$2:$F$22,2,FALSE)=1),J!$G13,IF(AND(Intro!$H$5=3,J!$A13=1),J!$G13,IF(Intro!$H$5=4,J!$G13,"NA"))))))</f>
        <v>0</v>
      </c>
      <c r="L15" s="6" t="str">
        <f>IF(AND(Intro!$H$5=1,VLOOKUP(Resultados!L$12,Listas!$E$2:$F$22,2,FALSE)=0),"NA",IF(AND(Intro!$H$5=2,VLOOKUP(Resultados!L$12,Listas!$E$2:$F$22,2,FALSE)=0),"NA",IF(AND(Intro!$H$5=1,VLOOKUP(Resultados!L$12,Listas!$E$2:$F$22,2,FALSE)=1,K!$A12=1),K!$G12,IF(AND(Intro!$H$5=2,VLOOKUP(Resultados!L$12,Listas!$E$2:$F$22,2,FALSE)=1),K!$G12,IF(AND(Intro!$H$5=3,K!$A12=1),K!$G12,IF(Intro!$H$5=4,K!$G12,"NA"))))))</f>
        <v>NA</v>
      </c>
      <c r="M15" s="6" t="str">
        <f>IF(AND(Intro!$H$5=1,VLOOKUP(Resultados!M$12,Listas!$E$2:$F$22,2,FALSE)=0),"NA",IF(AND(Intro!$H$5=2,VLOOKUP(Resultados!M$12,Listas!$E$2:$F$22,2,FALSE)=0),"NA",IF(AND(Intro!$H$5=1,VLOOKUP(Resultados!M$12,Listas!$E$2:$F$22,2,FALSE)=1,L!$A12=1),L!$G12,IF(AND(Intro!$H$5=2,VLOOKUP(Resultados!M$12,Listas!$E$2:$F$22,2,FALSE)=1),L!$G12,IF(AND(Intro!$H$5=3,L!$A12=1),L!$G12,IF(Intro!$H$5=4,L!$G12,"NA"))))))</f>
        <v>NA</v>
      </c>
      <c r="N15" s="6">
        <f>IF(AND(Intro!$H$5=1,VLOOKUP(Resultados!N$12,Listas!$E$2:$F$22,2,FALSE)=0),"NA",IF(AND(Intro!$H$5=2,VLOOKUP(Resultados!N$12,Listas!$E$2:$F$22,2,FALSE)=0),"NA",IF(AND(Intro!$H$5=1,VLOOKUP(Resultados!N$12,Listas!$E$2:$F$22,2,FALSE)=1,M!$A12=1),M!$G12,IF(AND(Intro!$H$5=2,VLOOKUP(Resultados!N$12,Listas!$E$2:$F$22,2,FALSE)=1),M!$G12,IF(AND(Intro!$H$5=3,M!$A12=1),M!$G12,IF(Intro!$H$5=4,M!$G12,"NA"))))))</f>
        <v>0</v>
      </c>
      <c r="O15" s="6">
        <f>IF(AND(Intro!$H$5=1,VLOOKUP(Resultados!O$12,Listas!$E$2:$F$22,2,FALSE)=0),"NA",IF(AND(Intro!$H$5=2,VLOOKUP(Resultados!O$12,Listas!$E$2:$F$22,2,FALSE)=0),"NA",IF(AND(Intro!$H$5=1,VLOOKUP(Resultados!O$12,Listas!$E$2:$F$22,2,FALSE)=1,N!$A12=1),N!$G12,IF(AND(Intro!$H$5=2,VLOOKUP(Resultados!O$12,Listas!$E$2:$F$22,2,FALSE)=1),N!$G12,IF(AND(Intro!$H$5=3,N!$A12=1),N!$G12,IF(Intro!$H$5=4,N!$G12,"NA"))))))</f>
        <v>0</v>
      </c>
      <c r="P15" s="6" t="str">
        <f>IF(AND(Intro!$H$5=1,VLOOKUP(Resultados!P$12,Listas!$E$2:$F$22,2,FALSE)=0),"NA",IF(AND(Intro!$H$5=2,VLOOKUP(Resultados!P$12,Listas!$E$2:$F$22,2,FALSE)=0),"NA",IF(AND(Intro!$H$5=1,VLOOKUP(Resultados!P$12,Listas!$E$2:$F$22,2,FALSE)=1,O!$A12=1),O!$G12,IF(AND(Intro!$H$5=2,VLOOKUP(Resultados!P$12,Listas!$E$2:$F$22,2,FALSE)=1),O!$G12,IF(AND(Intro!$H$5=3,O!$A12=1),O!$G12,IF(Intro!$H$5=4,O!$G12,"NA"))))))</f>
        <v>NA</v>
      </c>
      <c r="Q15" s="3" t="str">
        <f>IF(AND(Intro!$H$5=1,VLOOKUP(Resultados!Q$12,Listas!$E$2:$F$22,2,FALSE)=0),"NA",IF(AND(Intro!$H$5=2,VLOOKUP(Resultados!Q$12,Listas!$E$2:$F$22,2,FALSE)=0),"NA",IF(AND(Intro!$H$5=1,VLOOKUP(Resultados!Q$12,Listas!$E$2:$F$22,2,FALSE)=1,P!$A12=1),P!$G12,IF(AND(Intro!$H$5=2,VLOOKUP(Resultados!Q$12,Listas!$E$2:$F$22,2,FALSE)=1),P!$G12,IF(AND(Intro!$H$5=3,P!$A12=1),P!$G12,IF(Intro!$H$5=4,P!$G12,"NA"))))))</f>
        <v>NA</v>
      </c>
      <c r="R15" s="34" t="str">
        <f>IF(AND(Intro!$H$5=1,VLOOKUP(Resultados!R$12,Listas!$E$2:$F$22,2,FALSE)=0),"NA",IF(AND(Intro!$H$5=2,VLOOKUP(Resultados!R$12,Listas!$E$2:$F$22,2,FALSE)=0),"NA",IF(AND(Intro!$H$5=1,VLOOKUP(Resultados!R$12,Listas!$E$2:$F$22,2,FALSE)=1,Q!$A12=1),Q!$G12,IF(AND(Intro!$H$5=2,VLOOKUP(Resultados!R$12,Listas!$E$2:$F$22,2,FALSE)=1),Q!$G12,IF(AND(Intro!$H$5=3,Q!$A12=1),Q!$G12,IF(Intro!$H$5=4,Q!$G12,"NA"))))))</f>
        <v>NA</v>
      </c>
      <c r="S15" s="31">
        <f>IF(AND(Intro!$H$5=1,VLOOKUP(Resultados!S$12,Listas!$E$2:$F$22,2,FALSE)=0),"NA",IF(AND(Intro!$H$5=2,VLOOKUP(Resultados!S$12,Listas!$E$2:$F$22,2,FALSE)=0),"NA",IF(AND(Intro!$H$5=1,VLOOKUP(Resultados!S$12,Listas!$E$2:$F$22,2,FALSE)=1,'R'!$A12=1),'R'!$G12,IF(AND(Intro!$H$5=2,VLOOKUP(Resultados!S$12,Listas!$E$2:$F$22,2,FALSE)=1),'R'!$G12,IF(AND(Intro!$H$5=3,'R'!$A12=1),'R'!$G12,IF(Intro!$H$5=4,'R'!$G12,"NA"))))))</f>
        <v>0</v>
      </c>
      <c r="T15" s="3" t="str">
        <f>IF(AND(Intro!$H$5=1,VLOOKUP(Resultados!T$12,Listas!$E$2:$F$22,2,FALSE)=0),"NA",IF(AND(Intro!$H$5=2,VLOOKUP(Resultados!T$12,Listas!$E$2:$F$22,2,FALSE)=0),"NA",IF(AND(Intro!$H$5=1,VLOOKUP(Resultados!T$12,Listas!$E$2:$F$22,2,FALSE)=1,S!$A12=1),S!$G12,IF(AND(Intro!$H$5=2,VLOOKUP(Resultados!T$12,Listas!$E$2:$F$22,2,FALSE)=1),S!$G12,IF(AND(Intro!$H$5=3,S!$A12=1),S!$G12,IF(Intro!$H$5=4,S!$G12,"NA"))))))</f>
        <v>NA</v>
      </c>
      <c r="U15" s="3" t="str">
        <f>IF(AND(Intro!$H$5=1,VLOOKUP(Resultados!U$12,Listas!$E$2:$F$22,2,FALSE)=0),"NA",IF(AND(Intro!$H$5=2,VLOOKUP(Resultados!U$12,Listas!$E$2:$F$22,2,FALSE)=0),"NA",IF(AND(Intro!$H$5=1,VLOOKUP(Resultados!U$12,Listas!$E$2:$F$22,2,FALSE)=1,T!$A12=1),T!$G12,IF(AND(Intro!$H$5=2,VLOOKUP(Resultados!U$12,Listas!$E$2:$F$22,2,FALSE)=1),T!$G12,IF(AND(Intro!$H$5=3,T!$A12=1),T!$G12,IF(Intro!$H$5=4,T!$G12,"NA"))))))</f>
        <v>NA</v>
      </c>
      <c r="V15" s="34" t="str">
        <f>IF(AND(Intro!$H$5=1,VLOOKUP(Resultados!V$12,Listas!$E$2:$F$22,2,FALSE)=0),"NA",IF(AND(Intro!$H$5=2,VLOOKUP(Resultados!V$12,Listas!$E$2:$F$22,2,FALSE)=0),"NA",IF(AND(Intro!$H$5=1,VLOOKUP(Resultados!V$12,Listas!$E$2:$F$22,2,FALSE)=1,U!$A12=1),U!$G12,IF(AND(Intro!$H$5=2,VLOOKUP(Resultados!V$12,Listas!$E$2:$F$22,2,FALSE)=1),U!$G12,IF(AND(Intro!$H$5=3,U!$A12=1),U!$G12,IF(Intro!$H$5=4,U!$G12,"NA"))))))</f>
        <v>NA</v>
      </c>
    </row>
    <row r="16" spans="1:22" x14ac:dyDescent="0.25">
      <c r="A16" s="67">
        <f t="shared" si="0"/>
        <v>4</v>
      </c>
      <c r="B16" s="32" t="str">
        <f>IF(AND(Intro!$H$5=1,VLOOKUP(Resultados!B$12,Listas!$E$2:$F$22,2,FALSE)=0),"NA",IF(AND(Intro!$H$5=2,VLOOKUP(Resultados!B$12,Listas!$E$2:$F$22,2,FALSE)=0),"NA",IF(AND(Intro!$H$5=3,A!A13=1),A!G13,IF(Intro!$H$5=4,A!G13,"NA"))))</f>
        <v>NA</v>
      </c>
      <c r="C16" s="6">
        <f>IF(AND(Intro!$H$5=1,VLOOKUP(Resultados!C$12,Listas!$E$2:$F$22,2,FALSE)=0),"NA",IF(AND(Intro!$H$5=2,VLOOKUP(Resultados!C$12,Listas!$E$2:$F$22,2,FALSE)=0),"NA",IF(AND(Intro!$H$5=1,VLOOKUP(Resultados!C$12,Listas!$E$2:$F$22,2,FALSE)=1,B!$A13=1),B!$G13,IF(AND(Intro!$H$5=2,VLOOKUP(Resultados!C$12,Listas!$E$2:$F$22,2,FALSE)=1),B!$G13,IF(AND(Intro!$H$5=3,B!$A13=1),B!$G13,IF(Intro!$H$5=4,B!$G13,"NA"))))))</f>
        <v>0</v>
      </c>
      <c r="D16" s="6" t="str">
        <f>IF(AND(Intro!$H$5=1,VLOOKUP(Resultados!D$12,Listas!$E$2:$F$22,2,FALSE)=0),"NA",IF(AND(Intro!$H$5=2,VLOOKUP(Resultados!D$12,Listas!$E$2:$F$22,2,FALSE)=0),"NA",IF(AND(Intro!$H$5=1,VLOOKUP(Resultados!D$12,Listas!$E$2:$F$22,2,FALSE)=1,'C'!$A13=1),'C'!$G13,IF(AND(Intro!$H$5=2,VLOOKUP(Resultados!D$12,Listas!$E$2:$F$22,2,FALSE)=1),'C'!$G13,IF(AND(Intro!$H$5=3,'C'!$A13=1),'C'!$G13,IF(Intro!$H$5=4,'C'!$G13,"NA"))))))</f>
        <v>NA</v>
      </c>
      <c r="E16" s="6" t="str">
        <f>IF(AND(Intro!$H$5=1,VLOOKUP(Resultados!E$12,Listas!$E$2:$F$22,2,FALSE)=0),"NA",IF(AND(Intro!$H$5=2,VLOOKUP(Resultados!E$12,Listas!$E$2:$F$22,2,FALSE)=0),"NA",IF(AND(Intro!$H$5=1,VLOOKUP(Resultados!E$12,Listas!$E$2:$F$22,2,FALSE)=1,D!$A13=1),D!$G13,IF(AND(Intro!$H$5=2,VLOOKUP(Resultados!E$12,Listas!$E$2:$F$22,2,FALSE)=1),D!$G13,IF(AND(Intro!$H$5=3,D!$A13=1),D!$G13,IF(Intro!$H$5=4,D!$G13,"NA"))))))</f>
        <v>NA</v>
      </c>
      <c r="F16" s="33" t="str">
        <f>IF(AND(Intro!$H$5=1,VLOOKUP(Resultados!F$12,Listas!$E$2:$F$22,2,FALSE)=0),"NA",IF(AND(Intro!$H$5=2,VLOOKUP(Resultados!F$12,Listas!$E$2:$F$22,2,FALSE)=0),"NA",IF(AND(Intro!$H$5=1,VLOOKUP(Resultados!F$12,Listas!$E$2:$F$22,2,FALSE)=1,E!$A13=1),E!$G13,IF(AND(Intro!$H$5=2,VLOOKUP(Resultados!F$12,Listas!$E$2:$F$22,2,FALSE)=1),E!$G13,IF(AND(Intro!$H$5=3,E!$A13=1),E!$G13,IF(Intro!$H$5=4,E!$G13,"NA"))))))</f>
        <v>NA</v>
      </c>
      <c r="G16" s="32" t="str">
        <f>IF(AND(Intro!$H$5=1,VLOOKUP(Resultados!G$12,Listas!$E$2:$F$22,2,FALSE)=0),"NA",IF(AND(Intro!$H$5=2,VLOOKUP(Resultados!G$12,Listas!$E$2:$F$22,2,FALSE)=0),"NA",IF(AND(Intro!$H$5=1,VLOOKUP(Resultados!G$12,Listas!$E$2:$F$22,2,FALSE)=1,F!$A13=1),F!$G13,IF(AND(Intro!$H$5=2,VLOOKUP(Resultados!G$12,Listas!$E$2:$F$22,2,FALSE)=1),F!$G13,IF(AND(Intro!$H$5=3,F!$A13=1),F!$G13,IF(Intro!$H$5=4,F!$G13,"NA"))))))</f>
        <v>NA</v>
      </c>
      <c r="H16" s="33">
        <f>IF(AND(Intro!$H$5=1,VLOOKUP(Resultados!H$12,Listas!$E$2:$F$22,2,FALSE)=0),"NA",IF(AND(Intro!$H$5=2,VLOOKUP(Resultados!H$12,Listas!$E$2:$F$22,2,FALSE)=0),"NA",IF(AND(Intro!$H$5=1,VLOOKUP(Resultados!H$12,Listas!$E$2:$F$22,2,FALSE)=1,G!$A13=1),G!$G13,IF(AND(Intro!$H$5=2,VLOOKUP(Resultados!H$12,Listas!$E$2:$F$22,2,FALSE)=1),G!$G13,IF(AND(Intro!$H$5=3,G!$A13=1),G!$G13,IF(Intro!$H$5=4,G!$G13,"NA"))))))</f>
        <v>0</v>
      </c>
      <c r="I16" s="32" t="str">
        <f>IF(AND(Intro!$H$5=1,VLOOKUP(Resultados!I$12,Listas!$E$2:$F$22,2,FALSE)=0),"NA",IF(AND(Intro!$H$5=2,VLOOKUP(Resultados!I$12,Listas!$E$2:$F$22,2,FALSE)=0),"NA",IF(AND(Intro!$H$5=1,VLOOKUP(Resultados!I$12,Listas!$E$2:$F$22,2,FALSE)=1,H!$A13=1),H!$G13,IF(AND(Intro!$H$5=2,VLOOKUP(Resultados!I$12,Listas!$E$2:$F$22,2,FALSE)=1),H!$G13,IF(AND(Intro!$H$5=3,H!$A13=1),H!$G13,IF(Intro!$H$5=4,H!$G13,"NA"))))))</f>
        <v>NA</v>
      </c>
      <c r="J16" s="6" t="str">
        <f>IF(AND(Intro!$H$5=1,VLOOKUP(Resultados!J$12,Listas!$E$2:$F$22,2,FALSE)=0),"NA",IF(AND(Intro!$H$5=2,VLOOKUP(Resultados!J$12,Listas!$E$2:$F$22,2,FALSE)=0),"NA",IF(AND(Intro!$H$5=1,VLOOKUP(Resultados!J$12,Listas!$E$2:$F$22,2,FALSE)=1,I!$A13=1),I!$G13,IF(AND(Intro!$H$5=2,VLOOKUP(Resultados!J$12,Listas!$E$2:$F$22,2,FALSE)=1),I!$G13,IF(AND(Intro!$H$5=3,I!$A13=1),I!$G13,IF(Intro!$H$5=4,I!$G13,"NA"))))))</f>
        <v>NA</v>
      </c>
      <c r="K16" s="6">
        <f>IF(AND(Intro!$H$5=1,VLOOKUP(Resultados!K$12,Listas!$E$2:$F$22,2,FALSE)=0),"NA",IF(AND(Intro!$H$5=2,VLOOKUP(Resultados!K$12,Listas!$E$2:$F$22,2,FALSE)=0),"NA",IF(AND(Intro!$H$5=1,VLOOKUP(Resultados!K$12,Listas!$E$2:$F$22,2,FALSE)=1,J!$A15=1),J!$G15,IF(AND(Intro!$H$5=2,VLOOKUP(Resultados!K$12,Listas!$E$2:$F$22,2,FALSE)=1),J!$G15,IF(AND(Intro!$H$5=3,J!$A15=1),J!$G15,IF(Intro!$H$5=4,J!$G15,"NA"))))))</f>
        <v>0</v>
      </c>
      <c r="L16" s="6" t="str">
        <f>IF(AND(Intro!$H$5=1,VLOOKUP(Resultados!L$12,Listas!$E$2:$F$22,2,FALSE)=0),"NA",IF(AND(Intro!$H$5=2,VLOOKUP(Resultados!L$12,Listas!$E$2:$F$22,2,FALSE)=0),"NA",IF(AND(Intro!$H$5=1,VLOOKUP(Resultados!L$12,Listas!$E$2:$F$22,2,FALSE)=1,K!$A13=1),K!$G13,IF(AND(Intro!$H$5=2,VLOOKUP(Resultados!L$12,Listas!$E$2:$F$22,2,FALSE)=1),K!$G13,IF(AND(Intro!$H$5=3,K!$A13=1),K!$G13,IF(Intro!$H$5=4,K!$G13,"NA"))))))</f>
        <v>NA</v>
      </c>
      <c r="M16" s="6" t="str">
        <f>IF(AND(Intro!$H$5=1,VLOOKUP(Resultados!M$12,Listas!$E$2:$F$22,2,FALSE)=0),"NA",IF(AND(Intro!$H$5=2,VLOOKUP(Resultados!M$12,Listas!$E$2:$F$22,2,FALSE)=0),"NA",IF(AND(Intro!$H$5=1,VLOOKUP(Resultados!M$12,Listas!$E$2:$F$22,2,FALSE)=1,L!$A13=1),L!$G13,IF(AND(Intro!$H$5=2,VLOOKUP(Resultados!M$12,Listas!$E$2:$F$22,2,FALSE)=1),L!$G13,IF(AND(Intro!$H$5=3,L!$A13=1),L!$G13,IF(Intro!$H$5=4,L!$G13,"NA"))))))</f>
        <v>NA</v>
      </c>
      <c r="N16" s="6">
        <f>IF(AND(Intro!$H$5=1,VLOOKUP(Resultados!N$12,Listas!$E$2:$F$22,2,FALSE)=0),"NA",IF(AND(Intro!$H$5=2,VLOOKUP(Resultados!N$12,Listas!$E$2:$F$22,2,FALSE)=0),"NA",IF(AND(Intro!$H$5=1,VLOOKUP(Resultados!N$12,Listas!$E$2:$F$22,2,FALSE)=1,M!$A13=1),M!$G13,IF(AND(Intro!$H$5=2,VLOOKUP(Resultados!N$12,Listas!$E$2:$F$22,2,FALSE)=1),M!$G13,IF(AND(Intro!$H$5=3,M!$A13=1),M!$G13,IF(Intro!$H$5=4,M!$G13,"NA"))))))</f>
        <v>0</v>
      </c>
      <c r="O16" s="6">
        <f>IF(AND(Intro!$H$5=1,VLOOKUP(Resultados!O$12,Listas!$E$2:$F$22,2,FALSE)=0),"NA",IF(AND(Intro!$H$5=2,VLOOKUP(Resultados!O$12,Listas!$E$2:$F$22,2,FALSE)=0),"NA",IF(AND(Intro!$H$5=1,VLOOKUP(Resultados!O$12,Listas!$E$2:$F$22,2,FALSE)=1,N!$A13=1),N!$G13,IF(AND(Intro!$H$5=2,VLOOKUP(Resultados!O$12,Listas!$E$2:$F$22,2,FALSE)=1),N!$G13,IF(AND(Intro!$H$5=3,N!$A13=1),N!$G13,IF(Intro!$H$5=4,N!$G13,"NA"))))))</f>
        <v>0</v>
      </c>
      <c r="P16" s="6" t="str">
        <f>IF(AND(Intro!$H$5=1,VLOOKUP(Resultados!P$12,Listas!$E$2:$F$22,2,FALSE)=0),"NA",IF(AND(Intro!$H$5=2,VLOOKUP(Resultados!P$12,Listas!$E$2:$F$22,2,FALSE)=0),"NA",IF(AND(Intro!$H$5=1,VLOOKUP(Resultados!P$12,Listas!$E$2:$F$22,2,FALSE)=1,O!$A13=1),O!$G13,IF(AND(Intro!$H$5=2,VLOOKUP(Resultados!P$12,Listas!$E$2:$F$22,2,FALSE)=1),O!$G13,IF(AND(Intro!$H$5=3,O!$A13=1),O!$G13,IF(Intro!$H$5=4,O!$G13,"NA"))))))</f>
        <v>NA</v>
      </c>
      <c r="Q16" s="3" t="str">
        <f>IF(AND(Intro!$H$5=1,VLOOKUP(Resultados!Q$12,Listas!$E$2:$F$22,2,FALSE)=0),"NA",IF(AND(Intro!$H$5=2,VLOOKUP(Resultados!Q$12,Listas!$E$2:$F$22,2,FALSE)=0),"NA",IF(AND(Intro!$H$5=1,VLOOKUP(Resultados!Q$12,Listas!$E$2:$F$22,2,FALSE)=1,P!$A13=1),P!$G13,IF(AND(Intro!$H$5=2,VLOOKUP(Resultados!Q$12,Listas!$E$2:$F$22,2,FALSE)=1),P!$G13,IF(AND(Intro!$H$5=3,P!$A13=1),P!$G13,IF(Intro!$H$5=4,P!$G13,"NA"))))))</f>
        <v>NA</v>
      </c>
      <c r="R16" s="34" t="str">
        <f>IF(AND(Intro!$H$5=1,VLOOKUP(Resultados!R$12,Listas!$E$2:$F$22,2,FALSE)=0),"NA",IF(AND(Intro!$H$5=2,VLOOKUP(Resultados!R$12,Listas!$E$2:$F$22,2,FALSE)=0),"NA",IF(AND(Intro!$H$5=1,VLOOKUP(Resultados!R$12,Listas!$E$2:$F$22,2,FALSE)=1,Q!$A13=1),Q!$G13,IF(AND(Intro!$H$5=2,VLOOKUP(Resultados!R$12,Listas!$E$2:$F$22,2,FALSE)=1),Q!$G13,IF(AND(Intro!$H$5=3,Q!$A13=1),Q!$G13,IF(Intro!$H$5=4,Q!$G13,"NA"))))))</f>
        <v>NA</v>
      </c>
      <c r="S16" s="31">
        <f>IF(AND(Intro!$H$5=1,VLOOKUP(Resultados!S$12,Listas!$E$2:$F$22,2,FALSE)=0),"NA",IF(AND(Intro!$H$5=2,VLOOKUP(Resultados!S$12,Listas!$E$2:$F$22,2,FALSE)=0),"NA",IF(AND(Intro!$H$5=1,VLOOKUP(Resultados!S$12,Listas!$E$2:$F$22,2,FALSE)=1,'R'!$A13=1),'R'!$G13,IF(AND(Intro!$H$5=2,VLOOKUP(Resultados!S$12,Listas!$E$2:$F$22,2,FALSE)=1),'R'!$G13,IF(AND(Intro!$H$5=3,'R'!$A13=1),'R'!$G13,IF(Intro!$H$5=4,'R'!$G13,"NA"))))))</f>
        <v>0</v>
      </c>
      <c r="T16" s="3" t="str">
        <f>IF(AND(Intro!$H$5=1,VLOOKUP(Resultados!T$12,Listas!$E$2:$F$22,2,FALSE)=0),"NA",IF(AND(Intro!$H$5=2,VLOOKUP(Resultados!T$12,Listas!$E$2:$F$22,2,FALSE)=0),"NA",IF(AND(Intro!$H$5=1,VLOOKUP(Resultados!T$12,Listas!$E$2:$F$22,2,FALSE)=1,S!$A13=1),S!$G13,IF(AND(Intro!$H$5=2,VLOOKUP(Resultados!T$12,Listas!$E$2:$F$22,2,FALSE)=1),S!$G13,IF(AND(Intro!$H$5=3,S!$A13=1),S!$G13,IF(Intro!$H$5=4,S!$G13,"NA"))))))</f>
        <v>NA</v>
      </c>
      <c r="U16" s="3" t="str">
        <f>IF(AND(Intro!$H$5=1,VLOOKUP(Resultados!U$12,Listas!$E$2:$F$22,2,FALSE)=0),"NA",IF(AND(Intro!$H$5=2,VLOOKUP(Resultados!U$12,Listas!$E$2:$F$22,2,FALSE)=0),"NA",IF(AND(Intro!$H$5=1,VLOOKUP(Resultados!U$12,Listas!$E$2:$F$22,2,FALSE)=1,T!$A13=1),T!$G13,IF(AND(Intro!$H$5=2,VLOOKUP(Resultados!U$12,Listas!$E$2:$F$22,2,FALSE)=1),T!$G13,IF(AND(Intro!$H$5=3,T!$A13=1),T!$G13,IF(Intro!$H$5=4,T!$G13,"NA"))))))</f>
        <v>NA</v>
      </c>
      <c r="V16" s="34" t="str">
        <f>IF(AND(Intro!$H$5=1,VLOOKUP(Resultados!V$12,Listas!$E$2:$F$22,2,FALSE)=0),"NA",IF(AND(Intro!$H$5=2,VLOOKUP(Resultados!V$12,Listas!$E$2:$F$22,2,FALSE)=0),"NA",IF(AND(Intro!$H$5=1,VLOOKUP(Resultados!V$12,Listas!$E$2:$F$22,2,FALSE)=1,U!$A13=1),U!$G13,IF(AND(Intro!$H$5=2,VLOOKUP(Resultados!V$12,Listas!$E$2:$F$22,2,FALSE)=1),U!$G13,IF(AND(Intro!$H$5=3,U!$A13=1),U!$G13,IF(Intro!$H$5=4,U!$G13,"NA"))))))</f>
        <v>NA</v>
      </c>
    </row>
    <row r="17" spans="1:22" x14ac:dyDescent="0.25">
      <c r="A17" s="67">
        <f t="shared" si="0"/>
        <v>5</v>
      </c>
      <c r="B17" s="32" t="str">
        <f>IF(AND(Intro!$H$5=1,VLOOKUP(Resultados!B$12,Listas!$E$2:$F$22,2,FALSE)=0),"NA",IF(AND(Intro!$H$5=2,VLOOKUP(Resultados!B$12,Listas!$E$2:$F$22,2,FALSE)=0),"NA",IF(AND(Intro!$H$5=3,A!A14=1),A!G14,IF(Intro!$H$5=4,A!G14,"NA"))))</f>
        <v>NA</v>
      </c>
      <c r="C17" s="6">
        <f>IF(AND(Intro!$H$5=1,VLOOKUP(Resultados!C$12,Listas!$E$2:$F$22,2,FALSE)=0),"NA",IF(AND(Intro!$H$5=2,VLOOKUP(Resultados!C$12,Listas!$E$2:$F$22,2,FALSE)=0),"NA",IF(AND(Intro!$H$5=1,VLOOKUP(Resultados!C$12,Listas!$E$2:$F$22,2,FALSE)=1,B!$A14=1),B!$G14,IF(AND(Intro!$H$5=2,VLOOKUP(Resultados!C$12,Listas!$E$2:$F$22,2,FALSE)=1),B!$G14,IF(AND(Intro!$H$5=3,B!$A14=1),B!$G14,IF(Intro!$H$5=4,B!$G14,"NA"))))))</f>
        <v>0</v>
      </c>
      <c r="D17" s="6" t="str">
        <f>IF(AND(Intro!$H$5=1,VLOOKUP(Resultados!D$12,Listas!$E$2:$F$22,2,FALSE)=0),"NA",IF(AND(Intro!$H$5=2,VLOOKUP(Resultados!D$12,Listas!$E$2:$F$22,2,FALSE)=0),"NA",IF(AND(Intro!$H$5=1,VLOOKUP(Resultados!D$12,Listas!$E$2:$F$22,2,FALSE)=1,'C'!$A14=1),'C'!$G14,IF(AND(Intro!$H$5=2,VLOOKUP(Resultados!D$12,Listas!$E$2:$F$22,2,FALSE)=1),'C'!$G14,IF(AND(Intro!$H$5=3,'C'!$A14=1),'C'!$G14,IF(Intro!$H$5=4,'C'!$G14,"NA"))))))</f>
        <v>NA</v>
      </c>
      <c r="E17" s="82"/>
      <c r="F17" s="33" t="str">
        <f>IF(AND(Intro!$H$5=1,VLOOKUP(Resultados!F$12,Listas!$E$2:$F$22,2,FALSE)=0),"NA",IF(AND(Intro!$H$5=2,VLOOKUP(Resultados!F$12,Listas!$E$2:$F$22,2,FALSE)=0),"NA",IF(AND(Intro!$H$5=1,VLOOKUP(Resultados!F$12,Listas!$E$2:$F$22,2,FALSE)=1,E!$A14=1),E!$G14,IF(AND(Intro!$H$5=2,VLOOKUP(Resultados!F$12,Listas!$E$2:$F$22,2,FALSE)=1),E!$G14,IF(AND(Intro!$H$5=3,E!$A14=1),E!$G14,IF(Intro!$H$5=4,E!$G14,"NA"))))))</f>
        <v>NA</v>
      </c>
      <c r="G17" s="32" t="str">
        <f>IF(AND(Intro!$H$5=1,VLOOKUP(Resultados!G$12,Listas!$E$2:$F$22,2,FALSE)=0),"NA",IF(AND(Intro!$H$5=2,VLOOKUP(Resultados!G$12,Listas!$E$2:$F$22,2,FALSE)=0),"NA",IF(AND(Intro!$H$5=1,VLOOKUP(Resultados!G$12,Listas!$E$2:$F$22,2,FALSE)=1,F!$A14=1),F!$G14,IF(AND(Intro!$H$5=2,VLOOKUP(Resultados!G$12,Listas!$E$2:$F$22,2,FALSE)=1),F!$G14,IF(AND(Intro!$H$5=3,F!$A14=1),F!$G14,IF(Intro!$H$5=4,F!$G14,"NA"))))))</f>
        <v>NA</v>
      </c>
      <c r="H17" s="33">
        <f>IF(AND(Intro!$H$5=1,VLOOKUP(Resultados!H$12,Listas!$E$2:$F$22,2,FALSE)=0),"NA",IF(AND(Intro!$H$5=2,VLOOKUP(Resultados!H$12,Listas!$E$2:$F$22,2,FALSE)=0),"NA",IF(AND(Intro!$H$5=1,VLOOKUP(Resultados!H$12,Listas!$E$2:$F$22,2,FALSE)=1,G!$A14=1),G!$G14,IF(AND(Intro!$H$5=2,VLOOKUP(Resultados!H$12,Listas!$E$2:$F$22,2,FALSE)=1),G!$G14,IF(AND(Intro!$H$5=3,G!$A14=1),G!$G14,IF(Intro!$H$5=4,G!$G14,"NA"))))))</f>
        <v>0</v>
      </c>
      <c r="I17" s="32" t="str">
        <f>IF(AND(Intro!$H$5=1,VLOOKUP(Resultados!I$12,Listas!$E$2:$F$22,2,FALSE)=0),"NA",IF(AND(Intro!$H$5=2,VLOOKUP(Resultados!I$12,Listas!$E$2:$F$22,2,FALSE)=0),"NA",IF(AND(Intro!$H$5=1,VLOOKUP(Resultados!I$12,Listas!$E$2:$F$22,2,FALSE)=1,H!$A14=1),H!$G14,IF(AND(Intro!$H$5=2,VLOOKUP(Resultados!I$12,Listas!$E$2:$F$22,2,FALSE)=1),H!$G14,IF(AND(Intro!$H$5=3,H!$A14=1),H!$G14,IF(Intro!$H$5=4,H!$G14,"NA"))))))</f>
        <v>NA</v>
      </c>
      <c r="J17" s="6" t="str">
        <f>IF(AND(Intro!$H$5=1,VLOOKUP(Resultados!J$12,Listas!$E$2:$F$22,2,FALSE)=0),"NA",IF(AND(Intro!$H$5=2,VLOOKUP(Resultados!J$12,Listas!$E$2:$F$22,2,FALSE)=0),"NA",IF(AND(Intro!$H$5=1,VLOOKUP(Resultados!J$12,Listas!$E$2:$F$22,2,FALSE)=1,I!$A14=1),I!$G14,IF(AND(Intro!$H$5=2,VLOOKUP(Resultados!J$12,Listas!$E$2:$F$22,2,FALSE)=1),I!$G14,IF(AND(Intro!$H$5=3,I!$A14=1),I!$G14,IF(Intro!$H$5=4,I!$G14,"NA"))))))</f>
        <v>NA</v>
      </c>
      <c r="K17" s="6">
        <f>IF(AND(Intro!$H$5=1,VLOOKUP(Resultados!K$12,Listas!$E$2:$F$22,2,FALSE)=0),"NA",IF(AND(Intro!$H$5=2,VLOOKUP(Resultados!K$12,Listas!$E$2:$F$22,2,FALSE)=0),"NA",IF(AND(Intro!$H$5=1,VLOOKUP(Resultados!K$12,Listas!$E$2:$F$22,2,FALSE)=1,J!$A16=1),J!$G16,IF(AND(Intro!$H$5=2,VLOOKUP(Resultados!K$12,Listas!$E$2:$F$22,2,FALSE)=1),J!$G16,IF(AND(Intro!$H$5=3,J!$A16=1),J!$G16,IF(Intro!$H$5=4,J!$G16,"NA"))))))</f>
        <v>0</v>
      </c>
      <c r="L17" s="6" t="str">
        <f>IF(AND(Intro!$H$5=1,VLOOKUP(Resultados!L$12,Listas!$E$2:$F$22,2,FALSE)=0),"NA",IF(AND(Intro!$H$5=2,VLOOKUP(Resultados!L$12,Listas!$E$2:$F$22,2,FALSE)=0),"NA",IF(AND(Intro!$H$5=1,VLOOKUP(Resultados!L$12,Listas!$E$2:$F$22,2,FALSE)=1,K!$A14=1),K!$G14,IF(AND(Intro!$H$5=2,VLOOKUP(Resultados!L$12,Listas!$E$2:$F$22,2,FALSE)=1),K!$G14,IF(AND(Intro!$H$5=3,K!$A14=1),K!$G14,IF(Intro!$H$5=4,K!$G14,"NA"))))))</f>
        <v>NA</v>
      </c>
      <c r="M17" s="6" t="str">
        <f>IF(AND(Intro!$H$5=1,VLOOKUP(Resultados!M$12,Listas!$E$2:$F$22,2,FALSE)=0),"NA",IF(AND(Intro!$H$5=2,VLOOKUP(Resultados!M$12,Listas!$E$2:$F$22,2,FALSE)=0),"NA",IF(AND(Intro!$H$5=1,VLOOKUP(Resultados!M$12,Listas!$E$2:$F$22,2,FALSE)=1,L!$A14=1),L!$G14,IF(AND(Intro!$H$5=2,VLOOKUP(Resultados!M$12,Listas!$E$2:$F$22,2,FALSE)=1),L!$G14,IF(AND(Intro!$H$5=3,L!$A14=1),L!$G14,IF(Intro!$H$5=4,L!$G14,"NA"))))))</f>
        <v>NA</v>
      </c>
      <c r="N17" s="6">
        <f>IF(AND(Intro!$H$5=1,VLOOKUP(Resultados!N$12,Listas!$E$2:$F$22,2,FALSE)=0),"NA",IF(AND(Intro!$H$5=2,VLOOKUP(Resultados!N$12,Listas!$E$2:$F$22,2,FALSE)=0),"NA",IF(AND(Intro!$H$5=1,VLOOKUP(Resultados!N$12,Listas!$E$2:$F$22,2,FALSE)=1,M!$A14=1),M!$G14,IF(AND(Intro!$H$5=2,VLOOKUP(Resultados!N$12,Listas!$E$2:$F$22,2,FALSE)=1),M!$G14,IF(AND(Intro!$H$5=3,M!$A14=1),M!$G14,IF(Intro!$H$5=4,M!$G14,"NA"))))))</f>
        <v>0</v>
      </c>
      <c r="O17" s="6">
        <f>IF(AND(Intro!$H$5=1,VLOOKUP(Resultados!O$12,Listas!$E$2:$F$22,2,FALSE)=0),"NA",IF(AND(Intro!$H$5=2,VLOOKUP(Resultados!O$12,Listas!$E$2:$F$22,2,FALSE)=0),"NA",IF(AND(Intro!$H$5=1,VLOOKUP(Resultados!O$12,Listas!$E$2:$F$22,2,FALSE)=1,N!$A14=1),N!$G14,IF(AND(Intro!$H$5=2,VLOOKUP(Resultados!O$12,Listas!$E$2:$F$22,2,FALSE)=1),N!$G14,IF(AND(Intro!$H$5=3,N!$A14=1),N!$G14,IF(Intro!$H$5=4,N!$G14,"NA"))))))</f>
        <v>0</v>
      </c>
      <c r="P17" s="6" t="str">
        <f>IF(AND(Intro!$H$5=1,VLOOKUP(Resultados!P$12,Listas!$E$2:$F$22,2,FALSE)=0),"NA",IF(AND(Intro!$H$5=2,VLOOKUP(Resultados!P$12,Listas!$E$2:$F$22,2,FALSE)=0),"NA",IF(AND(Intro!$H$5=1,VLOOKUP(Resultados!P$12,Listas!$E$2:$F$22,2,FALSE)=1,O!$A14=1),O!$G14,IF(AND(Intro!$H$5=2,VLOOKUP(Resultados!P$12,Listas!$E$2:$F$22,2,FALSE)=1),O!$G14,IF(AND(Intro!$H$5=3,O!$A14=1),O!$G14,IF(Intro!$H$5=4,O!$G14,"NA"))))))</f>
        <v>NA</v>
      </c>
      <c r="Q17" s="3" t="str">
        <f>IF(AND(Intro!$H$5=1,VLOOKUP(Resultados!Q$12,Listas!$E$2:$F$22,2,FALSE)=0),"NA",IF(AND(Intro!$H$5=2,VLOOKUP(Resultados!Q$12,Listas!$E$2:$F$22,2,FALSE)=0),"NA",IF(AND(Intro!$H$5=1,VLOOKUP(Resultados!Q$12,Listas!$E$2:$F$22,2,FALSE)=1,P!$A14=1),P!$G14,IF(AND(Intro!$H$5=2,VLOOKUP(Resultados!Q$12,Listas!$E$2:$F$22,2,FALSE)=1),P!$G14,IF(AND(Intro!$H$5=3,P!$A14=1),P!$G14,IF(Intro!$H$5=4,P!$G14,"NA"))))))</f>
        <v>NA</v>
      </c>
      <c r="R17" s="34" t="str">
        <f>IF(AND(Intro!$H$5=1,VLOOKUP(Resultados!R$12,Listas!$E$2:$F$22,2,FALSE)=0),"NA",IF(AND(Intro!$H$5=2,VLOOKUP(Resultados!R$12,Listas!$E$2:$F$22,2,FALSE)=0),"NA",IF(AND(Intro!$H$5=1,VLOOKUP(Resultados!R$12,Listas!$E$2:$F$22,2,FALSE)=1,Q!$A14=1),Q!$G14,IF(AND(Intro!$H$5=2,VLOOKUP(Resultados!R$12,Listas!$E$2:$F$22,2,FALSE)=1),Q!$G14,IF(AND(Intro!$H$5=3,Q!$A14=1),Q!$G14,IF(Intro!$H$5=4,Q!$G14,"NA"))))))</f>
        <v>NA</v>
      </c>
      <c r="S17" s="31">
        <f>IF(AND(Intro!$H$5=1,VLOOKUP(Resultados!S$12,Listas!$E$2:$F$22,2,FALSE)=0),"NA",IF(AND(Intro!$H$5=2,VLOOKUP(Resultados!S$12,Listas!$E$2:$F$22,2,FALSE)=0),"NA",IF(AND(Intro!$H$5=1,VLOOKUP(Resultados!S$12,Listas!$E$2:$F$22,2,FALSE)=1,'R'!$A14=1),'R'!$G14,IF(AND(Intro!$H$5=2,VLOOKUP(Resultados!S$12,Listas!$E$2:$F$22,2,FALSE)=1),'R'!$G14,IF(AND(Intro!$H$5=3,'R'!$A14=1),'R'!$G14,IF(Intro!$H$5=4,'R'!$G14,"NA"))))))</f>
        <v>0</v>
      </c>
      <c r="T17" s="3" t="str">
        <f>IF(AND(Intro!$H$5=1,VLOOKUP(Resultados!T$12,Listas!$E$2:$F$22,2,FALSE)=0),"NA",IF(AND(Intro!$H$5=2,VLOOKUP(Resultados!T$12,Listas!$E$2:$F$22,2,FALSE)=0),"NA",IF(AND(Intro!$H$5=1,VLOOKUP(Resultados!T$12,Listas!$E$2:$F$22,2,FALSE)=1,S!$A14=1),S!$G14,IF(AND(Intro!$H$5=2,VLOOKUP(Resultados!T$12,Listas!$E$2:$F$22,2,FALSE)=1),S!$G14,IF(AND(Intro!$H$5=3,S!$A14=1),S!$G14,IF(Intro!$H$5=4,S!$G14,"NA"))))))</f>
        <v>NA</v>
      </c>
      <c r="U17" s="3" t="str">
        <f>IF(AND(Intro!$H$5=1,VLOOKUP(Resultados!U$12,Listas!$E$2:$F$22,2,FALSE)=0),"NA",IF(AND(Intro!$H$5=2,VLOOKUP(Resultados!U$12,Listas!$E$2:$F$22,2,FALSE)=0),"NA",IF(AND(Intro!$H$5=1,VLOOKUP(Resultados!U$12,Listas!$E$2:$F$22,2,FALSE)=1,T!$A14=1),T!$G14,IF(AND(Intro!$H$5=2,VLOOKUP(Resultados!U$12,Listas!$E$2:$F$22,2,FALSE)=1),T!$G14,IF(AND(Intro!$H$5=3,T!$A14=1),T!$G14,IF(Intro!$H$5=4,T!$G14,"NA"))))))</f>
        <v>NA</v>
      </c>
      <c r="V17" s="34" t="str">
        <f>IF(AND(Intro!$H$5=1,VLOOKUP(Resultados!V$12,Listas!$E$2:$F$22,2,FALSE)=0),"NA",IF(AND(Intro!$H$5=2,VLOOKUP(Resultados!V$12,Listas!$E$2:$F$22,2,FALSE)=0),"NA",IF(AND(Intro!$H$5=1,VLOOKUP(Resultados!V$12,Listas!$E$2:$F$22,2,FALSE)=1,U!$A14=1),U!$G14,IF(AND(Intro!$H$5=2,VLOOKUP(Resultados!V$12,Listas!$E$2:$F$22,2,FALSE)=1),U!$G14,IF(AND(Intro!$H$5=3,U!$A14=1),U!$G14,IF(Intro!$H$5=4,U!$G14,"NA"))))))</f>
        <v>NA</v>
      </c>
    </row>
    <row r="18" spans="1:22" x14ac:dyDescent="0.25">
      <c r="A18" s="67">
        <f t="shared" si="0"/>
        <v>6</v>
      </c>
      <c r="B18" s="32" t="str">
        <f>IF(AND(Intro!$H$5=1,VLOOKUP(Resultados!B$12,Listas!$E$2:$F$22,2,FALSE)=0),"NA",IF(AND(Intro!$H$5=2,VLOOKUP(Resultados!B$12,Listas!$E$2:$F$22,2,FALSE)=0),"NA",IF(AND(Intro!$H$5=3,A!A15=1),A!G15,IF(Intro!$H$5=4,A!G15,"NA"))))</f>
        <v>NA</v>
      </c>
      <c r="C18" s="6">
        <f>IF(AND(Intro!$H$5=1,VLOOKUP(Resultados!C$12,Listas!$E$2:$F$22,2,FALSE)=0),"NA",IF(AND(Intro!$H$5=2,VLOOKUP(Resultados!C$12,Listas!$E$2:$F$22,2,FALSE)=0),"NA",IF(AND(Intro!$H$5=1,VLOOKUP(Resultados!C$12,Listas!$E$2:$F$22,2,FALSE)=1,B!$A15=1),B!$G15,IF(AND(Intro!$H$5=2,VLOOKUP(Resultados!C$12,Listas!$E$2:$F$22,2,FALSE)=1),B!$G15,IF(AND(Intro!$H$5=3,B!$A15=1),B!$G15,IF(Intro!$H$5=4,B!$G15,"NA"))))))</f>
        <v>0</v>
      </c>
      <c r="D18" s="6" t="str">
        <f>IF(AND(Intro!$H$5=1,VLOOKUP(Resultados!D$12,Listas!$E$2:$F$22,2,FALSE)=0),"NA",IF(AND(Intro!$H$5=2,VLOOKUP(Resultados!D$12,Listas!$E$2:$F$22,2,FALSE)=0),"NA",IF(AND(Intro!$H$5=1,VLOOKUP(Resultados!D$12,Listas!$E$2:$F$22,2,FALSE)=1,'C'!$A15=1),'C'!$G15,IF(AND(Intro!$H$5=2,VLOOKUP(Resultados!D$12,Listas!$E$2:$F$22,2,FALSE)=1),'C'!$G15,IF(AND(Intro!$H$5=3,'C'!$A15=1),'C'!$G15,IF(Intro!$H$5=4,'C'!$G15,"NA"))))))</f>
        <v>NA</v>
      </c>
      <c r="E18" s="82"/>
      <c r="F18" s="33" t="str">
        <f>IF(AND(Intro!$H$5=1,VLOOKUP(Resultados!F$12,Listas!$E$2:$F$22,2,FALSE)=0),"NA",IF(AND(Intro!$H$5=2,VLOOKUP(Resultados!F$12,Listas!$E$2:$F$22,2,FALSE)=0),"NA",IF(AND(Intro!$H$5=1,VLOOKUP(Resultados!F$12,Listas!$E$2:$F$22,2,FALSE)=1,E!$A15=1),E!$G15,IF(AND(Intro!$H$5=2,VLOOKUP(Resultados!F$12,Listas!$E$2:$F$22,2,FALSE)=1),E!$G15,IF(AND(Intro!$H$5=3,E!$A15=1),E!$G15,IF(Intro!$H$5=4,E!$G15,"NA"))))))</f>
        <v>NA</v>
      </c>
      <c r="G18" s="32" t="str">
        <f>IF(AND(Intro!$H$5=1,VLOOKUP(Resultados!G$12,Listas!$E$2:$F$22,2,FALSE)=0),"NA",IF(AND(Intro!$H$5=2,VLOOKUP(Resultados!G$12,Listas!$E$2:$F$22,2,FALSE)=0),"NA",IF(AND(Intro!$H$5=1,VLOOKUP(Resultados!G$12,Listas!$E$2:$F$22,2,FALSE)=1,F!$A15=1),F!$G15,IF(AND(Intro!$H$5=2,VLOOKUP(Resultados!G$12,Listas!$E$2:$F$22,2,FALSE)=1),F!$G15,IF(AND(Intro!$H$5=3,F!$A15=1),F!$G15,IF(Intro!$H$5=4,F!$G15,"NA"))))))</f>
        <v>NA</v>
      </c>
      <c r="H18" s="33">
        <f>IF(AND(Intro!$H$5=1,VLOOKUP(Resultados!H$12,Listas!$E$2:$F$22,2,FALSE)=0),"NA",IF(AND(Intro!$H$5=2,VLOOKUP(Resultados!H$12,Listas!$E$2:$F$22,2,FALSE)=0),"NA",IF(AND(Intro!$H$5=1,VLOOKUP(Resultados!H$12,Listas!$E$2:$F$22,2,FALSE)=1,G!$A15=1),G!$G15,IF(AND(Intro!$H$5=2,VLOOKUP(Resultados!H$12,Listas!$E$2:$F$22,2,FALSE)=1),G!$G15,IF(AND(Intro!$H$5=3,G!$A15=1),G!$G15,IF(Intro!$H$5=4,G!$G15,"NA"))))))</f>
        <v>0</v>
      </c>
      <c r="I18" s="32" t="str">
        <f>IF(AND(Intro!$H$5=1,VLOOKUP(Resultados!I$12,Listas!$E$2:$F$22,2,FALSE)=0),"NA",IF(AND(Intro!$H$5=2,VLOOKUP(Resultados!I$12,Listas!$E$2:$F$22,2,FALSE)=0),"NA",IF(AND(Intro!$H$5=1,VLOOKUP(Resultados!I$12,Listas!$E$2:$F$22,2,FALSE)=1,H!$A15=1),H!$G15,IF(AND(Intro!$H$5=2,VLOOKUP(Resultados!I$12,Listas!$E$2:$F$22,2,FALSE)=1),H!$G15,IF(AND(Intro!$H$5=3,H!$A15=1),H!$G15,IF(Intro!$H$5=4,H!$G15,"NA"))))))</f>
        <v>NA</v>
      </c>
      <c r="J18" s="6" t="str">
        <f>IF(AND(Intro!$H$5=1,VLOOKUP(Resultados!J$12,Listas!$E$2:$F$22,2,FALSE)=0),"NA",IF(AND(Intro!$H$5=2,VLOOKUP(Resultados!J$12,Listas!$E$2:$F$22,2,FALSE)=0),"NA",IF(AND(Intro!$H$5=1,VLOOKUP(Resultados!J$12,Listas!$E$2:$F$22,2,FALSE)=1,I!$A15=1),I!$G15,IF(AND(Intro!$H$5=2,VLOOKUP(Resultados!J$12,Listas!$E$2:$F$22,2,FALSE)=1),I!$G15,IF(AND(Intro!$H$5=3,I!$A15=1),I!$G15,IF(Intro!$H$5=4,I!$G15,"NA"))))))</f>
        <v>NA</v>
      </c>
      <c r="K18" s="6">
        <f>IF(AND(Intro!$H$5=1,VLOOKUP(Resultados!K$12,Listas!$E$2:$F$22,2,FALSE)=0),"NA",IF(AND(Intro!$H$5=2,VLOOKUP(Resultados!K$12,Listas!$E$2:$F$22,2,FALSE)=0),"NA",IF(AND(Intro!$H$5=1,VLOOKUP(Resultados!K$12,Listas!$E$2:$F$22,2,FALSE)=1,J!$A18=1),J!$G18,IF(AND(Intro!$H$5=2,VLOOKUP(Resultados!K$12,Listas!$E$2:$F$22,2,FALSE)=1),J!$G18,IF(AND(Intro!$H$5=3,J!$A18=1),J!$G18,IF(Intro!$H$5=4,J!$G18,"NA"))))))</f>
        <v>0</v>
      </c>
      <c r="L18" s="6" t="str">
        <f>IF(AND(Intro!$H$5=1,VLOOKUP(Resultados!L$12,Listas!$E$2:$F$22,2,FALSE)=0),"NA",IF(AND(Intro!$H$5=2,VLOOKUP(Resultados!L$12,Listas!$E$2:$F$22,2,FALSE)=0),"NA",IF(AND(Intro!$H$5=1,VLOOKUP(Resultados!L$12,Listas!$E$2:$F$22,2,FALSE)=1,K!$A15=1),K!$G15,IF(AND(Intro!$H$5=2,VLOOKUP(Resultados!L$12,Listas!$E$2:$F$22,2,FALSE)=1),K!$G15,IF(AND(Intro!$H$5=3,K!$A15=1),K!$G15,IF(Intro!$H$5=4,K!$G15,"NA"))))))</f>
        <v>NA</v>
      </c>
      <c r="M18" s="6" t="str">
        <f>IF(AND(Intro!$H$5=1,VLOOKUP(Resultados!M$12,Listas!$E$2:$F$22,2,FALSE)=0),"NA",IF(AND(Intro!$H$5=2,VLOOKUP(Resultados!M$12,Listas!$E$2:$F$22,2,FALSE)=0),"NA",IF(AND(Intro!$H$5=1,VLOOKUP(Resultados!M$12,Listas!$E$2:$F$22,2,FALSE)=1,L!$A15=1),L!$G15,IF(AND(Intro!$H$5=2,VLOOKUP(Resultados!M$12,Listas!$E$2:$F$22,2,FALSE)=1),L!$G15,IF(AND(Intro!$H$5=3,L!$A15=1),L!$G15,IF(Intro!$H$5=4,L!$G15,"NA"))))))</f>
        <v>NA</v>
      </c>
      <c r="N18" s="6">
        <f>IF(AND(Intro!$H$5=1,VLOOKUP(Resultados!N$12,Listas!$E$2:$F$22,2,FALSE)=0),"NA",IF(AND(Intro!$H$5=2,VLOOKUP(Resultados!N$12,Listas!$E$2:$F$22,2,FALSE)=0),"NA",IF(AND(Intro!$H$5=1,VLOOKUP(Resultados!N$12,Listas!$E$2:$F$22,2,FALSE)=1,M!$A15=1),M!$G15,IF(AND(Intro!$H$5=2,VLOOKUP(Resultados!N$12,Listas!$E$2:$F$22,2,FALSE)=1),M!$G15,IF(AND(Intro!$H$5=3,M!$A15=1),M!$G15,IF(Intro!$H$5=4,M!$G15,"NA"))))))</f>
        <v>0</v>
      </c>
      <c r="O18" s="6">
        <f>IF(AND(Intro!$H$5=1,VLOOKUP(Resultados!O$12,Listas!$E$2:$F$22,2,FALSE)=0),"NA",IF(AND(Intro!$H$5=2,VLOOKUP(Resultados!O$12,Listas!$E$2:$F$22,2,FALSE)=0),"NA",IF(AND(Intro!$H$5=1,VLOOKUP(Resultados!O$12,Listas!$E$2:$F$22,2,FALSE)=1,N!$A15=1),N!$G15,IF(AND(Intro!$H$5=2,VLOOKUP(Resultados!O$12,Listas!$E$2:$F$22,2,FALSE)=1),N!$G15,IF(AND(Intro!$H$5=3,N!$A15=1),N!$G15,IF(Intro!$H$5=4,N!$G15,"NA"))))))</f>
        <v>0</v>
      </c>
      <c r="P18" s="6" t="str">
        <f>IF(AND(Intro!$H$5=1,VLOOKUP(Resultados!P$12,Listas!$E$2:$F$22,2,FALSE)=0),"NA",IF(AND(Intro!$H$5=2,VLOOKUP(Resultados!P$12,Listas!$E$2:$F$22,2,FALSE)=0),"NA",IF(AND(Intro!$H$5=1,VLOOKUP(Resultados!P$12,Listas!$E$2:$F$22,2,FALSE)=1,O!$A15=1),O!$G15,IF(AND(Intro!$H$5=2,VLOOKUP(Resultados!P$12,Listas!$E$2:$F$22,2,FALSE)=1),O!$G15,IF(AND(Intro!$H$5=3,O!$A15=1),O!$G15,IF(Intro!$H$5=4,O!$G15,"NA"))))))</f>
        <v>NA</v>
      </c>
      <c r="Q18" s="3" t="str">
        <f>IF(AND(Intro!$H$5=1,VLOOKUP(Resultados!Q$12,Listas!$E$2:$F$22,2,FALSE)=0),"NA",IF(AND(Intro!$H$5=2,VLOOKUP(Resultados!Q$12,Listas!$E$2:$F$22,2,FALSE)=0),"NA",IF(AND(Intro!$H$5=1,VLOOKUP(Resultados!Q$12,Listas!$E$2:$F$22,2,FALSE)=1,P!$A15=1),P!$G15,IF(AND(Intro!$H$5=2,VLOOKUP(Resultados!Q$12,Listas!$E$2:$F$22,2,FALSE)=1),P!$G15,IF(AND(Intro!$H$5=3,P!$A15=1),P!$G15,IF(Intro!$H$5=4,P!$G15,"NA"))))))</f>
        <v>NA</v>
      </c>
      <c r="R18" s="34" t="str">
        <f>IF(AND(Intro!$H$5=1,VLOOKUP(Resultados!R$12,Listas!$E$2:$F$22,2,FALSE)=0),"NA",IF(AND(Intro!$H$5=2,VLOOKUP(Resultados!R$12,Listas!$E$2:$F$22,2,FALSE)=0),"NA",IF(AND(Intro!$H$5=1,VLOOKUP(Resultados!R$12,Listas!$E$2:$F$22,2,FALSE)=1,Q!$A15=1),Q!$G15,IF(AND(Intro!$H$5=2,VLOOKUP(Resultados!R$12,Listas!$E$2:$F$22,2,FALSE)=1),Q!$G15,IF(AND(Intro!$H$5=3,Q!$A15=1),Q!$G15,IF(Intro!$H$5=4,Q!$G15,"NA"))))))</f>
        <v>NA</v>
      </c>
      <c r="S18" s="31">
        <f>IF(AND(Intro!$H$5=1,VLOOKUP(Resultados!S$12,Listas!$E$2:$F$22,2,FALSE)=0),"NA",IF(AND(Intro!$H$5=2,VLOOKUP(Resultados!S$12,Listas!$E$2:$F$22,2,FALSE)=0),"NA",IF(AND(Intro!$H$5=1,VLOOKUP(Resultados!S$12,Listas!$E$2:$F$22,2,FALSE)=1,'R'!$A15=1),'R'!$G15,IF(AND(Intro!$H$5=2,VLOOKUP(Resultados!S$12,Listas!$E$2:$F$22,2,FALSE)=1),'R'!$G15,IF(AND(Intro!$H$5=3,'R'!$A15=1),'R'!$G15,IF(Intro!$H$5=4,'R'!$G15,"NA"))))))</f>
        <v>0</v>
      </c>
      <c r="T18" s="3" t="str">
        <f>IF(AND(Intro!$H$5=1,VLOOKUP(Resultados!T$12,Listas!$E$2:$F$22,2,FALSE)=0),"NA",IF(AND(Intro!$H$5=2,VLOOKUP(Resultados!T$12,Listas!$E$2:$F$22,2,FALSE)=0),"NA",IF(AND(Intro!$H$5=1,VLOOKUP(Resultados!T$12,Listas!$E$2:$F$22,2,FALSE)=1,S!$A15=1),S!$G15,IF(AND(Intro!$H$5=2,VLOOKUP(Resultados!T$12,Listas!$E$2:$F$22,2,FALSE)=1),S!$G15,IF(AND(Intro!$H$5=3,S!$A15=1),S!$G15,IF(Intro!$H$5=4,S!$G15,"NA"))))))</f>
        <v>NA</v>
      </c>
      <c r="U18" s="3" t="str">
        <f>IF(AND(Intro!$H$5=1,VLOOKUP(Resultados!U$12,Listas!$E$2:$F$22,2,FALSE)=0),"NA",IF(AND(Intro!$H$5=2,VLOOKUP(Resultados!U$12,Listas!$E$2:$F$22,2,FALSE)=0),"NA",IF(AND(Intro!$H$5=1,VLOOKUP(Resultados!U$12,Listas!$E$2:$F$22,2,FALSE)=1,T!$A15=1),T!$G15,IF(AND(Intro!$H$5=2,VLOOKUP(Resultados!U$12,Listas!$E$2:$F$22,2,FALSE)=1),T!$G15,IF(AND(Intro!$H$5=3,T!$A15=1),T!$G15,IF(Intro!$H$5=4,T!$G15,"NA"))))))</f>
        <v>NA</v>
      </c>
      <c r="V18" s="34" t="str">
        <f>IF(AND(Intro!$H$5=1,VLOOKUP(Resultados!V$12,Listas!$E$2:$F$22,2,FALSE)=0),"NA",IF(AND(Intro!$H$5=2,VLOOKUP(Resultados!V$12,Listas!$E$2:$F$22,2,FALSE)=0),"NA",IF(AND(Intro!$H$5=1,VLOOKUP(Resultados!V$12,Listas!$E$2:$F$22,2,FALSE)=1,U!$A15=1),U!$G15,IF(AND(Intro!$H$5=2,VLOOKUP(Resultados!V$12,Listas!$E$2:$F$22,2,FALSE)=1),U!$G15,IF(AND(Intro!$H$5=3,U!$A15=1),U!$G15,IF(Intro!$H$5=4,U!$G15,"NA"))))))</f>
        <v>NA</v>
      </c>
    </row>
    <row r="19" spans="1:22" x14ac:dyDescent="0.25">
      <c r="A19" s="67">
        <f t="shared" si="0"/>
        <v>7</v>
      </c>
      <c r="B19" s="32" t="str">
        <f>IF(AND(Intro!$H$5=1,VLOOKUP(Resultados!B$12,Listas!$E$2:$F$22,2,FALSE)=0),"NA",IF(AND(Intro!$H$5=2,VLOOKUP(Resultados!B$12,Listas!$E$2:$F$22,2,FALSE)=0),"NA",IF(AND(Intro!$H$5=3,A!A16=1),A!G16,IF(Intro!$H$5=4,A!G16,"NA"))))</f>
        <v>NA</v>
      </c>
      <c r="C19" s="6">
        <f>IF(AND(Intro!$H$5=1,VLOOKUP(Resultados!C$12,Listas!$E$2:$F$22,2,FALSE)=0),"NA",IF(AND(Intro!$H$5=2,VLOOKUP(Resultados!C$12,Listas!$E$2:$F$22,2,FALSE)=0),"NA",IF(AND(Intro!$H$5=1,VLOOKUP(Resultados!C$12,Listas!$E$2:$F$22,2,FALSE)=1,B!$A16=1),B!$G16,IF(AND(Intro!$H$5=2,VLOOKUP(Resultados!C$12,Listas!$E$2:$F$22,2,FALSE)=1),B!$G16,IF(AND(Intro!$H$5=3,B!$A16=1),B!$G16,IF(Intro!$H$5=4,B!$G16,"NA"))))))</f>
        <v>0</v>
      </c>
      <c r="D19" s="6" t="str">
        <f>IF(AND(Intro!$H$5=1,VLOOKUP(Resultados!D$12,Listas!$E$2:$F$22,2,FALSE)=0),"NA",IF(AND(Intro!$H$5=2,VLOOKUP(Resultados!D$12,Listas!$E$2:$F$22,2,FALSE)=0),"NA",IF(AND(Intro!$H$5=1,VLOOKUP(Resultados!D$12,Listas!$E$2:$F$22,2,FALSE)=1,'C'!$A16=1),'C'!$G16,IF(AND(Intro!$H$5=2,VLOOKUP(Resultados!D$12,Listas!$E$2:$F$22,2,FALSE)=1),'C'!$G16,IF(AND(Intro!$H$5=3,'C'!$A16=1),'C'!$G16,IF(Intro!$H$5=4,'C'!$G16,"NA"))))))</f>
        <v>NA</v>
      </c>
      <c r="E19" s="82"/>
      <c r="F19" s="33" t="str">
        <f>IF(AND(Intro!$H$5=1,VLOOKUP(Resultados!F$12,Listas!$E$2:$F$22,2,FALSE)=0),"NA",IF(AND(Intro!$H$5=2,VLOOKUP(Resultados!F$12,Listas!$E$2:$F$22,2,FALSE)=0),"NA",IF(AND(Intro!$H$5=1,VLOOKUP(Resultados!F$12,Listas!$E$2:$F$22,2,FALSE)=1,E!$A16=1),E!$G16,IF(AND(Intro!$H$5=2,VLOOKUP(Resultados!F$12,Listas!$E$2:$F$22,2,FALSE)=1),E!$G16,IF(AND(Intro!$H$5=3,E!$A16=1),E!$G16,IF(Intro!$H$5=4,E!$G16,"NA"))))))</f>
        <v>NA</v>
      </c>
      <c r="G19" s="32" t="str">
        <f>IF(AND(Intro!$H$5=1,VLOOKUP(Resultados!G$12,Listas!$E$2:$F$22,2,FALSE)=0),"NA",IF(AND(Intro!$H$5=2,VLOOKUP(Resultados!G$12,Listas!$E$2:$F$22,2,FALSE)=0),"NA",IF(AND(Intro!$H$5=1,VLOOKUP(Resultados!G$12,Listas!$E$2:$F$22,2,FALSE)=1,F!$A16=1),F!$G16,IF(AND(Intro!$H$5=2,VLOOKUP(Resultados!G$12,Listas!$E$2:$F$22,2,FALSE)=1),F!$G16,IF(AND(Intro!$H$5=3,F!$A16=1),F!$G16,IF(Intro!$H$5=4,F!$G16,"NA"))))))</f>
        <v>NA</v>
      </c>
      <c r="H19" s="33">
        <f>IF(AND(Intro!$H$5=1,VLOOKUP(Resultados!H$12,Listas!$E$2:$F$22,2,FALSE)=0),"NA",IF(AND(Intro!$H$5=2,VLOOKUP(Resultados!H$12,Listas!$E$2:$F$22,2,FALSE)=0),"NA",IF(AND(Intro!$H$5=1,VLOOKUP(Resultados!H$12,Listas!$E$2:$F$22,2,FALSE)=1,G!$A16=1),G!$G16,IF(AND(Intro!$H$5=2,VLOOKUP(Resultados!H$12,Listas!$E$2:$F$22,2,FALSE)=1),G!$G16,IF(AND(Intro!$H$5=3,G!$A16=1),G!$G16,IF(Intro!$H$5=4,G!$G16,"NA"))))))</f>
        <v>0</v>
      </c>
      <c r="I19" s="32" t="str">
        <f>IF(AND(Intro!$H$5=1,VLOOKUP(Resultados!I$12,Listas!$E$2:$F$22,2,FALSE)=0),"NA",IF(AND(Intro!$H$5=2,VLOOKUP(Resultados!I$12,Listas!$E$2:$F$22,2,FALSE)=0),"NA",IF(AND(Intro!$H$5=1,VLOOKUP(Resultados!I$12,Listas!$E$2:$F$22,2,FALSE)=1,H!$A16=1),H!$G16,IF(AND(Intro!$H$5=2,VLOOKUP(Resultados!I$12,Listas!$E$2:$F$22,2,FALSE)=1),H!$G16,IF(AND(Intro!$H$5=3,H!$A16=1),H!$G16,IF(Intro!$H$5=4,H!$G16,"NA"))))))</f>
        <v>NA</v>
      </c>
      <c r="J19" s="6" t="str">
        <f>IF(AND(Intro!$H$5=1,VLOOKUP(Resultados!J$12,Listas!$E$2:$F$22,2,FALSE)=0),"NA",IF(AND(Intro!$H$5=2,VLOOKUP(Resultados!J$12,Listas!$E$2:$F$22,2,FALSE)=0),"NA",IF(AND(Intro!$H$5=1,VLOOKUP(Resultados!J$12,Listas!$E$2:$F$22,2,FALSE)=1,I!$A16=1),I!$G16,IF(AND(Intro!$H$5=2,VLOOKUP(Resultados!J$12,Listas!$E$2:$F$22,2,FALSE)=1),I!$G16,IF(AND(Intro!$H$5=3,I!$A16=1),I!$G16,IF(Intro!$H$5=4,I!$G16,"NA"))))))</f>
        <v>NA</v>
      </c>
      <c r="K19" s="6">
        <f>IF(AND(Intro!$H$5=1,VLOOKUP(Resultados!K$12,Listas!$E$2:$F$22,2,FALSE)=0),"NA",IF(AND(Intro!$H$5=2,VLOOKUP(Resultados!K$12,Listas!$E$2:$F$22,2,FALSE)=0),"NA",IF(AND(Intro!$H$5=1,VLOOKUP(Resultados!K$12,Listas!$E$2:$F$22,2,FALSE)=1,J!$A19=1),J!$G19,IF(AND(Intro!$H$5=2,VLOOKUP(Resultados!K$12,Listas!$E$2:$F$22,2,FALSE)=1),J!$G19,IF(AND(Intro!$H$5=3,J!$A19=1),J!$G19,IF(Intro!$H$5=4,J!$G19,"NA"))))))</f>
        <v>0</v>
      </c>
      <c r="L19" s="6" t="str">
        <f>IF(AND(Intro!$H$5=1,VLOOKUP(Resultados!L$12,Listas!$E$2:$F$22,2,FALSE)=0),"NA",IF(AND(Intro!$H$5=2,VLOOKUP(Resultados!L$12,Listas!$E$2:$F$22,2,FALSE)=0),"NA",IF(AND(Intro!$H$5=1,VLOOKUP(Resultados!L$12,Listas!$E$2:$F$22,2,FALSE)=1,K!$A16=1),K!$G16,IF(AND(Intro!$H$5=2,VLOOKUP(Resultados!L$12,Listas!$E$2:$F$22,2,FALSE)=1),K!$G16,IF(AND(Intro!$H$5=3,K!$A16=1),K!$G16,IF(Intro!$H$5=4,K!$G16,"NA"))))))</f>
        <v>NA</v>
      </c>
      <c r="M19" s="6" t="str">
        <f>IF(AND(Intro!$H$5=1,VLOOKUP(Resultados!M$12,Listas!$E$2:$F$22,2,FALSE)=0),"NA",IF(AND(Intro!$H$5=2,VLOOKUP(Resultados!M$12,Listas!$E$2:$F$22,2,FALSE)=0),"NA",IF(AND(Intro!$H$5=1,VLOOKUP(Resultados!M$12,Listas!$E$2:$F$22,2,FALSE)=1,L!$A16=1),L!$G16,IF(AND(Intro!$H$5=2,VLOOKUP(Resultados!M$12,Listas!$E$2:$F$22,2,FALSE)=1),L!$G16,IF(AND(Intro!$H$5=3,L!$A16=1),L!$G16,IF(Intro!$H$5=4,L!$G16,"NA"))))))</f>
        <v>NA</v>
      </c>
      <c r="N19" s="6">
        <f>IF(AND(Intro!$H$5=1,VLOOKUP(Resultados!N$12,Listas!$E$2:$F$22,2,FALSE)=0),"NA",IF(AND(Intro!$H$5=2,VLOOKUP(Resultados!N$12,Listas!$E$2:$F$22,2,FALSE)=0),"NA",IF(AND(Intro!$H$5=1,VLOOKUP(Resultados!N$12,Listas!$E$2:$F$22,2,FALSE)=1,M!$A16=1),M!$G16,IF(AND(Intro!$H$5=2,VLOOKUP(Resultados!N$12,Listas!$E$2:$F$22,2,FALSE)=1),M!$G16,IF(AND(Intro!$H$5=3,M!$A16=1),M!$G16,IF(Intro!$H$5=4,M!$G16,"NA"))))))</f>
        <v>0</v>
      </c>
      <c r="O19" s="6">
        <f>IF(AND(Intro!$H$5=1,VLOOKUP(Resultados!O$12,Listas!$E$2:$F$22,2,FALSE)=0),"NA",IF(AND(Intro!$H$5=2,VLOOKUP(Resultados!O$12,Listas!$E$2:$F$22,2,FALSE)=0),"NA",IF(AND(Intro!$H$5=1,VLOOKUP(Resultados!O$12,Listas!$E$2:$F$22,2,FALSE)=1,N!$A16=1),N!$G16,IF(AND(Intro!$H$5=2,VLOOKUP(Resultados!O$12,Listas!$E$2:$F$22,2,FALSE)=1),N!$G16,IF(AND(Intro!$H$5=3,N!$A16=1),N!$G16,IF(Intro!$H$5=4,N!$G16,"NA"))))))</f>
        <v>0</v>
      </c>
      <c r="P19" s="6" t="str">
        <f>IF(AND(Intro!$H$5=1,VLOOKUP(Resultados!P$12,Listas!$E$2:$F$22,2,FALSE)=0),"NA",IF(AND(Intro!$H$5=2,VLOOKUP(Resultados!P$12,Listas!$E$2:$F$22,2,FALSE)=0),"NA",IF(AND(Intro!$H$5=1,VLOOKUP(Resultados!P$12,Listas!$E$2:$F$22,2,FALSE)=1,O!$A16=1),O!$G16,IF(AND(Intro!$H$5=2,VLOOKUP(Resultados!P$12,Listas!$E$2:$F$22,2,FALSE)=1),O!$G16,IF(AND(Intro!$H$5=3,O!$A16=1),O!$G16,IF(Intro!$H$5=4,O!$G16,"NA"))))))</f>
        <v>NA</v>
      </c>
      <c r="Q19" s="3" t="str">
        <f>IF(AND(Intro!$H$5=1,VLOOKUP(Resultados!Q$12,Listas!$E$2:$F$22,2,FALSE)=0),"NA",IF(AND(Intro!$H$5=2,VLOOKUP(Resultados!Q$12,Listas!$E$2:$F$22,2,FALSE)=0),"NA",IF(AND(Intro!$H$5=1,VLOOKUP(Resultados!Q$12,Listas!$E$2:$F$22,2,FALSE)=1,P!$A16=1),P!$G16,IF(AND(Intro!$H$5=2,VLOOKUP(Resultados!Q$12,Listas!$E$2:$F$22,2,FALSE)=1),P!$G16,IF(AND(Intro!$H$5=3,P!$A16=1),P!$G16,IF(Intro!$H$5=4,P!$G16,"NA"))))))</f>
        <v>NA</v>
      </c>
      <c r="R19" s="34" t="str">
        <f>IF(AND(Intro!$H$5=1,VLOOKUP(Resultados!R$12,Listas!$E$2:$F$22,2,FALSE)=0),"NA",IF(AND(Intro!$H$5=2,VLOOKUP(Resultados!R$12,Listas!$E$2:$F$22,2,FALSE)=0),"NA",IF(AND(Intro!$H$5=1,VLOOKUP(Resultados!R$12,Listas!$E$2:$F$22,2,FALSE)=1,Q!$A16=1),Q!$G16,IF(AND(Intro!$H$5=2,VLOOKUP(Resultados!R$12,Listas!$E$2:$F$22,2,FALSE)=1),Q!$G16,IF(AND(Intro!$H$5=3,Q!$A16=1),Q!$G16,IF(Intro!$H$5=4,Q!$G16,"NA"))))))</f>
        <v>NA</v>
      </c>
      <c r="S19" s="31">
        <f>IF(AND(Intro!$H$5=1,VLOOKUP(Resultados!S$12,Listas!$E$2:$F$22,2,FALSE)=0),"NA",IF(AND(Intro!$H$5=2,VLOOKUP(Resultados!S$12,Listas!$E$2:$F$22,2,FALSE)=0),"NA",IF(AND(Intro!$H$5=1,VLOOKUP(Resultados!S$12,Listas!$E$2:$F$22,2,FALSE)=1,'R'!$A16=1),'R'!$G16,IF(AND(Intro!$H$5=2,VLOOKUP(Resultados!S$12,Listas!$E$2:$F$22,2,FALSE)=1),'R'!$G16,IF(AND(Intro!$H$5=3,'R'!$A16=1),'R'!$G16,IF(Intro!$H$5=4,'R'!$G16,"NA"))))))</f>
        <v>0</v>
      </c>
      <c r="T19" s="3" t="str">
        <f>IF(AND(Intro!$H$5=1,VLOOKUP(Resultados!T$12,Listas!$E$2:$F$22,2,FALSE)=0),"NA",IF(AND(Intro!$H$5=2,VLOOKUP(Resultados!T$12,Listas!$E$2:$F$22,2,FALSE)=0),"NA",IF(AND(Intro!$H$5=1,VLOOKUP(Resultados!T$12,Listas!$E$2:$F$22,2,FALSE)=1,S!$A16=1),S!$G16,IF(AND(Intro!$H$5=2,VLOOKUP(Resultados!T$12,Listas!$E$2:$F$22,2,FALSE)=1),S!$G16,IF(AND(Intro!$H$5=3,S!$A16=1),S!$G16,IF(Intro!$H$5=4,S!$G16,"NA"))))))</f>
        <v>NA</v>
      </c>
      <c r="U19" s="3" t="str">
        <f>IF(AND(Intro!$H$5=1,VLOOKUP(Resultados!U$12,Listas!$E$2:$F$22,2,FALSE)=0),"NA",IF(AND(Intro!$H$5=2,VLOOKUP(Resultados!U$12,Listas!$E$2:$F$22,2,FALSE)=0),"NA",IF(AND(Intro!$H$5=1,VLOOKUP(Resultados!U$12,Listas!$E$2:$F$22,2,FALSE)=1,T!$A16=1),T!$G16,IF(AND(Intro!$H$5=2,VLOOKUP(Resultados!U$12,Listas!$E$2:$F$22,2,FALSE)=1),T!$G16,IF(AND(Intro!$H$5=3,T!$A16=1),T!$G16,IF(Intro!$H$5=4,T!$G16,"NA"))))))</f>
        <v>NA</v>
      </c>
      <c r="V19" s="34" t="str">
        <f>IF(AND(Intro!$H$5=1,VLOOKUP(Resultados!V$12,Listas!$E$2:$F$22,2,FALSE)=0),"NA",IF(AND(Intro!$H$5=2,VLOOKUP(Resultados!V$12,Listas!$E$2:$F$22,2,FALSE)=0),"NA",IF(AND(Intro!$H$5=1,VLOOKUP(Resultados!V$12,Listas!$E$2:$F$22,2,FALSE)=1,U!$A16=1),U!$G16,IF(AND(Intro!$H$5=2,VLOOKUP(Resultados!V$12,Listas!$E$2:$F$22,2,FALSE)=1),U!$G16,IF(AND(Intro!$H$5=3,U!$A16=1),U!$G16,IF(Intro!$H$5=4,U!$G16,"NA"))))))</f>
        <v>NA</v>
      </c>
    </row>
    <row r="20" spans="1:22" x14ac:dyDescent="0.25">
      <c r="A20" s="67">
        <f t="shared" si="0"/>
        <v>8</v>
      </c>
      <c r="B20" s="32" t="str">
        <f>IF(AND(Intro!$H$5=1,VLOOKUP(Resultados!B$12,Listas!$E$2:$F$22,2,FALSE)=0),"NA",IF(AND(Intro!$H$5=2,VLOOKUP(Resultados!B$12,Listas!$E$2:$F$22,2,FALSE)=0),"NA",IF(AND(Intro!$H$5=3,A!A17=1),A!G17,IF(Intro!$H$5=4,A!G17,"NA"))))</f>
        <v>NA</v>
      </c>
      <c r="C20" s="6">
        <f>IF(AND(Intro!$H$5=1,VLOOKUP(Resultados!C$12,Listas!$E$2:$F$22,2,FALSE)=0),"NA",IF(AND(Intro!$H$5=2,VLOOKUP(Resultados!C$12,Listas!$E$2:$F$22,2,FALSE)=0),"NA",IF(AND(Intro!$H$5=1,VLOOKUP(Resultados!C$12,Listas!$E$2:$F$22,2,FALSE)=1,B!$A17=1),B!$G17,IF(AND(Intro!$H$5=2,VLOOKUP(Resultados!C$12,Listas!$E$2:$F$22,2,FALSE)=1),B!$G17,IF(AND(Intro!$H$5=3,B!$A17=1),B!$G17,IF(Intro!$H$5=4,B!$G17,"NA"))))))</f>
        <v>0</v>
      </c>
      <c r="D20" s="6" t="str">
        <f>IF(AND(Intro!$H$5=1,VLOOKUP(Resultados!D$12,Listas!$E$2:$F$22,2,FALSE)=0),"NA",IF(AND(Intro!$H$5=2,VLOOKUP(Resultados!D$12,Listas!$E$2:$F$22,2,FALSE)=0),"NA",IF(AND(Intro!$H$5=1,VLOOKUP(Resultados!D$12,Listas!$E$2:$F$22,2,FALSE)=1,'C'!$A17=1),'C'!$G17,IF(AND(Intro!$H$5=2,VLOOKUP(Resultados!D$12,Listas!$E$2:$F$22,2,FALSE)=1),'C'!$G17,IF(AND(Intro!$H$5=3,'C'!$A17=1),'C'!$G17,IF(Intro!$H$5=4,'C'!$G17,"NA"))))))</f>
        <v>NA</v>
      </c>
      <c r="E20" s="82"/>
      <c r="F20" s="33" t="str">
        <f>IF(AND(Intro!$H$5=1,VLOOKUP(Resultados!F$12,Listas!$E$2:$F$22,2,FALSE)=0),"NA",IF(AND(Intro!$H$5=2,VLOOKUP(Resultados!F$12,Listas!$E$2:$F$22,2,FALSE)=0),"NA",IF(AND(Intro!$H$5=1,VLOOKUP(Resultados!F$12,Listas!$E$2:$F$22,2,FALSE)=1,E!$A17=1),E!$G17,IF(AND(Intro!$H$5=2,VLOOKUP(Resultados!F$12,Listas!$E$2:$F$22,2,FALSE)=1),E!$G17,IF(AND(Intro!$H$5=3,E!$A17=1),E!$G17,IF(Intro!$H$5=4,E!$G17,"NA"))))))</f>
        <v>NA</v>
      </c>
      <c r="G20" s="32" t="str">
        <f>IF(AND(Intro!$H$5=1,VLOOKUP(Resultados!G$12,Listas!$E$2:$F$22,2,FALSE)=0),"NA",IF(AND(Intro!$H$5=2,VLOOKUP(Resultados!G$12,Listas!$E$2:$F$22,2,FALSE)=0),"NA",IF(AND(Intro!$H$5=1,VLOOKUP(Resultados!G$12,Listas!$E$2:$F$22,2,FALSE)=1,F!$A17=1),F!$G17,IF(AND(Intro!$H$5=2,VLOOKUP(Resultados!G$12,Listas!$E$2:$F$22,2,FALSE)=1),F!$G17,IF(AND(Intro!$H$5=3,F!$A17=1),F!$G17,IF(Intro!$H$5=4,F!$G17,"NA"))))))</f>
        <v>NA</v>
      </c>
      <c r="H20" s="33">
        <f>IF(AND(Intro!$H$5=1,VLOOKUP(Resultados!H$12,Listas!$E$2:$F$22,2,FALSE)=0),"NA",IF(AND(Intro!$H$5=2,VLOOKUP(Resultados!H$12,Listas!$E$2:$F$22,2,FALSE)=0),"NA",IF(AND(Intro!$H$5=1,VLOOKUP(Resultados!H$12,Listas!$E$2:$F$22,2,FALSE)=1,G!$A17=1),G!$G17,IF(AND(Intro!$H$5=2,VLOOKUP(Resultados!H$12,Listas!$E$2:$F$22,2,FALSE)=1),G!$G17,IF(AND(Intro!$H$5=3,G!$A17=1),G!$G17,IF(Intro!$H$5=4,G!$G17,"NA"))))))</f>
        <v>0</v>
      </c>
      <c r="I20" s="32" t="str">
        <f>IF(AND(Intro!$H$5=1,VLOOKUP(Resultados!I$12,Listas!$E$2:$F$22,2,FALSE)=0),"NA",IF(AND(Intro!$H$5=2,VLOOKUP(Resultados!I$12,Listas!$E$2:$F$22,2,FALSE)=0),"NA",IF(AND(Intro!$H$5=1,VLOOKUP(Resultados!I$12,Listas!$E$2:$F$22,2,FALSE)=1,H!$A17=1),H!$G17,IF(AND(Intro!$H$5=2,VLOOKUP(Resultados!I$12,Listas!$E$2:$F$22,2,FALSE)=1),H!$G17,IF(AND(Intro!$H$5=3,H!$A17=1),H!$G17,IF(Intro!$H$5=4,H!$G17,"NA"))))))</f>
        <v>NA</v>
      </c>
      <c r="J20" s="6" t="str">
        <f>IF(AND(Intro!$H$5=1,VLOOKUP(Resultados!J$12,Listas!$E$2:$F$22,2,FALSE)=0),"NA",IF(AND(Intro!$H$5=2,VLOOKUP(Resultados!J$12,Listas!$E$2:$F$22,2,FALSE)=0),"NA",IF(AND(Intro!$H$5=1,VLOOKUP(Resultados!J$12,Listas!$E$2:$F$22,2,FALSE)=1,I!$A17=1),I!$G17,IF(AND(Intro!$H$5=2,VLOOKUP(Resultados!J$12,Listas!$E$2:$F$22,2,FALSE)=1),I!$G17,IF(AND(Intro!$H$5=3,I!$A17=1),I!$G17,IF(Intro!$H$5=4,I!$G17,"NA"))))))</f>
        <v>NA</v>
      </c>
      <c r="K20" s="6">
        <f>IF(AND(Intro!$H$5=1,VLOOKUP(Resultados!K$12,Listas!$E$2:$F$22,2,FALSE)=0),"NA",IF(AND(Intro!$H$5=2,VLOOKUP(Resultados!K$12,Listas!$E$2:$F$22,2,FALSE)=0),"NA",IF(AND(Intro!$H$5=1,VLOOKUP(Resultados!K$12,Listas!$E$2:$F$22,2,FALSE)=1,J!$A20=1),J!$G20,IF(AND(Intro!$H$5=2,VLOOKUP(Resultados!K$12,Listas!$E$2:$F$22,2,FALSE)=1),J!$G20,IF(AND(Intro!$H$5=3,J!$A20=1),J!$G20,IF(Intro!$H$5=4,J!$G20,"NA"))))))</f>
        <v>0</v>
      </c>
      <c r="L20" s="6" t="str">
        <f>IF(AND(Intro!$H$5=1,VLOOKUP(Resultados!L$12,Listas!$E$2:$F$22,2,FALSE)=0),"NA",IF(AND(Intro!$H$5=2,VLOOKUP(Resultados!L$12,Listas!$E$2:$F$22,2,FALSE)=0),"NA",IF(AND(Intro!$H$5=1,VLOOKUP(Resultados!L$12,Listas!$E$2:$F$22,2,FALSE)=1,K!$A17=1),K!$G17,IF(AND(Intro!$H$5=2,VLOOKUP(Resultados!L$12,Listas!$E$2:$F$22,2,FALSE)=1),K!$G17,IF(AND(Intro!$H$5=3,K!$A17=1),K!$G17,IF(Intro!$H$5=4,K!$G17,"NA"))))))</f>
        <v>NA</v>
      </c>
      <c r="M20" s="6" t="str">
        <f>IF(AND(Intro!$H$5=1,VLOOKUP(Resultados!M$12,Listas!$E$2:$F$22,2,FALSE)=0),"NA",IF(AND(Intro!$H$5=2,VLOOKUP(Resultados!M$12,Listas!$E$2:$F$22,2,FALSE)=0),"NA",IF(AND(Intro!$H$5=1,VLOOKUP(Resultados!M$12,Listas!$E$2:$F$22,2,FALSE)=1,L!$A17=1),L!$G17,IF(AND(Intro!$H$5=2,VLOOKUP(Resultados!M$12,Listas!$E$2:$F$22,2,FALSE)=1),L!$G17,IF(AND(Intro!$H$5=3,L!$A17=1),L!$G17,IF(Intro!$H$5=4,L!$G17,"NA"))))))</f>
        <v>NA</v>
      </c>
      <c r="N20" s="6">
        <f>IF(AND(Intro!$H$5=1,VLOOKUP(Resultados!N$12,Listas!$E$2:$F$22,2,FALSE)=0),"NA",IF(AND(Intro!$H$5=2,VLOOKUP(Resultados!N$12,Listas!$E$2:$F$22,2,FALSE)=0),"NA",IF(AND(Intro!$H$5=1,VLOOKUP(Resultados!N$12,Listas!$E$2:$F$22,2,FALSE)=1,M!$A17=1),M!$G17,IF(AND(Intro!$H$5=2,VLOOKUP(Resultados!N$12,Listas!$E$2:$F$22,2,FALSE)=1),M!$G17,IF(AND(Intro!$H$5=3,M!$A17=1),M!$G17,IF(Intro!$H$5=4,M!$G17,"NA"))))))</f>
        <v>0</v>
      </c>
      <c r="O20" s="6">
        <f>IF(AND(Intro!$H$5=1,VLOOKUP(Resultados!O$12,Listas!$E$2:$F$22,2,FALSE)=0),"NA",IF(AND(Intro!$H$5=2,VLOOKUP(Resultados!O$12,Listas!$E$2:$F$22,2,FALSE)=0),"NA",IF(AND(Intro!$H$5=1,VLOOKUP(Resultados!O$12,Listas!$E$2:$F$22,2,FALSE)=1,N!$A17=1),N!$G17,IF(AND(Intro!$H$5=2,VLOOKUP(Resultados!O$12,Listas!$E$2:$F$22,2,FALSE)=1),N!$G17,IF(AND(Intro!$H$5=3,N!$A17=1),N!$G17,IF(Intro!$H$5=4,N!$G17,"NA"))))))</f>
        <v>0</v>
      </c>
      <c r="P20" s="6" t="str">
        <f>IF(AND(Intro!$H$5=1,VLOOKUP(Resultados!P$12,Listas!$E$2:$F$22,2,FALSE)=0),"NA",IF(AND(Intro!$H$5=2,VLOOKUP(Resultados!P$12,Listas!$E$2:$F$22,2,FALSE)=0),"NA",IF(AND(Intro!$H$5=1,VLOOKUP(Resultados!P$12,Listas!$E$2:$F$22,2,FALSE)=1,O!$A17=1),O!$G17,IF(AND(Intro!$H$5=2,VLOOKUP(Resultados!P$12,Listas!$E$2:$F$22,2,FALSE)=1),O!$G17,IF(AND(Intro!$H$5=3,O!$A17=1),O!$G17,IF(Intro!$H$5=4,O!$G17,"NA"))))))</f>
        <v>NA</v>
      </c>
      <c r="Q20" s="3" t="str">
        <f>IF(AND(Intro!$H$5=1,VLOOKUP(Resultados!Q$12,Listas!$E$2:$F$22,2,FALSE)=0),"NA",IF(AND(Intro!$H$5=2,VLOOKUP(Resultados!Q$12,Listas!$E$2:$F$22,2,FALSE)=0),"NA",IF(AND(Intro!$H$5=1,VLOOKUP(Resultados!Q$12,Listas!$E$2:$F$22,2,FALSE)=1,P!$A17=1),P!$G17,IF(AND(Intro!$H$5=2,VLOOKUP(Resultados!Q$12,Listas!$E$2:$F$22,2,FALSE)=1),P!$G17,IF(AND(Intro!$H$5=3,P!$A17=1),P!$G17,IF(Intro!$H$5=4,P!$G17,"NA"))))))</f>
        <v>NA</v>
      </c>
      <c r="R20" s="34" t="str">
        <f>IF(AND(Intro!$H$5=1,VLOOKUP(Resultados!R$12,Listas!$E$2:$F$22,2,FALSE)=0),"NA",IF(AND(Intro!$H$5=2,VLOOKUP(Resultados!R$12,Listas!$E$2:$F$22,2,FALSE)=0),"NA",IF(AND(Intro!$H$5=1,VLOOKUP(Resultados!R$12,Listas!$E$2:$F$22,2,FALSE)=1,Q!$A17=1),Q!$G17,IF(AND(Intro!$H$5=2,VLOOKUP(Resultados!R$12,Listas!$E$2:$F$22,2,FALSE)=1),Q!$G17,IF(AND(Intro!$H$5=3,Q!$A17=1),Q!$G17,IF(Intro!$H$5=4,Q!$G17,"NA"))))))</f>
        <v>NA</v>
      </c>
      <c r="S20" s="31">
        <f>IF(AND(Intro!$H$5=1,VLOOKUP(Resultados!S$12,Listas!$E$2:$F$22,2,FALSE)=0),"NA",IF(AND(Intro!$H$5=2,VLOOKUP(Resultados!S$12,Listas!$E$2:$F$22,2,FALSE)=0),"NA",IF(AND(Intro!$H$5=1,VLOOKUP(Resultados!S$12,Listas!$E$2:$F$22,2,FALSE)=1,'R'!$A17=1),'R'!$G17,IF(AND(Intro!$H$5=2,VLOOKUP(Resultados!S$12,Listas!$E$2:$F$22,2,FALSE)=1),'R'!$G17,IF(AND(Intro!$H$5=3,'R'!$A17=1),'R'!$G17,IF(Intro!$H$5=4,'R'!$G17,"NA"))))))</f>
        <v>0</v>
      </c>
      <c r="T20" s="3" t="str">
        <f>IF(AND(Intro!$H$5=1,VLOOKUP(Resultados!T$12,Listas!$E$2:$F$22,2,FALSE)=0),"NA",IF(AND(Intro!$H$5=2,VLOOKUP(Resultados!T$12,Listas!$E$2:$F$22,2,FALSE)=0),"NA",IF(AND(Intro!$H$5=1,VLOOKUP(Resultados!T$12,Listas!$E$2:$F$22,2,FALSE)=1,S!$A17=1),S!$G17,IF(AND(Intro!$H$5=2,VLOOKUP(Resultados!T$12,Listas!$E$2:$F$22,2,FALSE)=1),S!$G17,IF(AND(Intro!$H$5=3,S!$A17=1),S!$G17,IF(Intro!$H$5=4,S!$G17,"NA"))))))</f>
        <v>NA</v>
      </c>
      <c r="U20" s="3" t="str">
        <f>IF(AND(Intro!$H$5=1,VLOOKUP(Resultados!U$12,Listas!$E$2:$F$22,2,FALSE)=0),"NA",IF(AND(Intro!$H$5=2,VLOOKUP(Resultados!U$12,Listas!$E$2:$F$22,2,FALSE)=0),"NA",IF(AND(Intro!$H$5=1,VLOOKUP(Resultados!U$12,Listas!$E$2:$F$22,2,FALSE)=1,T!$A17=1),T!$G17,IF(AND(Intro!$H$5=2,VLOOKUP(Resultados!U$12,Listas!$E$2:$F$22,2,FALSE)=1),T!$G17,IF(AND(Intro!$H$5=3,T!$A17=1),T!$G17,IF(Intro!$H$5=4,T!$G17,"NA"))))))</f>
        <v>NA</v>
      </c>
      <c r="V20" s="34" t="str">
        <f>IF(AND(Intro!$H$5=1,VLOOKUP(Resultados!V$12,Listas!$E$2:$F$22,2,FALSE)=0),"NA",IF(AND(Intro!$H$5=2,VLOOKUP(Resultados!V$12,Listas!$E$2:$F$22,2,FALSE)=0),"NA",IF(AND(Intro!$H$5=1,VLOOKUP(Resultados!V$12,Listas!$E$2:$F$22,2,FALSE)=1,U!$A17=1),U!$G17,IF(AND(Intro!$H$5=2,VLOOKUP(Resultados!V$12,Listas!$E$2:$F$22,2,FALSE)=1),U!$G17,IF(AND(Intro!$H$5=3,U!$A17=1),U!$G17,IF(Intro!$H$5=4,U!$G17,"NA"))))))</f>
        <v>NA</v>
      </c>
    </row>
    <row r="21" spans="1:22" x14ac:dyDescent="0.25">
      <c r="A21" s="67">
        <f t="shared" si="0"/>
        <v>9</v>
      </c>
      <c r="B21" s="32" t="str">
        <f>IF(AND(Intro!$H$5=1,VLOOKUP(Resultados!B$12,Listas!$E$2:$F$22,2,FALSE)=0),"NA",IF(AND(Intro!$H$5=2,VLOOKUP(Resultados!B$12,Listas!$E$2:$F$22,2,FALSE)=0),"NA",IF(AND(Intro!$H$5=3,A!A18=1),A!G18,IF(Intro!$H$5=4,A!G18,"NA"))))</f>
        <v>NA</v>
      </c>
      <c r="C21" s="6">
        <f>IF(AND(Intro!$H$5=1,VLOOKUP(Resultados!C$12,Listas!$E$2:$F$22,2,FALSE)=0),"NA",IF(AND(Intro!$H$5=2,VLOOKUP(Resultados!C$12,Listas!$E$2:$F$22,2,FALSE)=0),"NA",IF(AND(Intro!$H$5=1,VLOOKUP(Resultados!C$12,Listas!$E$2:$F$22,2,FALSE)=1,B!$A18=1),B!$G18,IF(AND(Intro!$H$5=2,VLOOKUP(Resultados!C$12,Listas!$E$2:$F$22,2,FALSE)=1),B!$G18,IF(AND(Intro!$H$5=3,B!$A18=1),B!$G18,IF(Intro!$H$5=4,B!$G18,"NA"))))))</f>
        <v>0</v>
      </c>
      <c r="D21" s="6" t="str">
        <f>IF(AND(Intro!$H$5=1,VLOOKUP(Resultados!D$12,Listas!$E$2:$F$22,2,FALSE)=0),"NA",IF(AND(Intro!$H$5=2,VLOOKUP(Resultados!D$12,Listas!$E$2:$F$22,2,FALSE)=0),"NA",IF(AND(Intro!$H$5=1,VLOOKUP(Resultados!D$12,Listas!$E$2:$F$22,2,FALSE)=1,'C'!$A18=1),'C'!$G18,IF(AND(Intro!$H$5=2,VLOOKUP(Resultados!D$12,Listas!$E$2:$F$22,2,FALSE)=1),'C'!$G18,IF(AND(Intro!$H$5=3,'C'!$A18=1),'C'!$G18,IF(Intro!$H$5=4,'C'!$G18,"NA"))))))</f>
        <v>NA</v>
      </c>
      <c r="E21" s="82"/>
      <c r="F21" s="33" t="str">
        <f>IF(AND(Intro!$H$5=1,VLOOKUP(Resultados!F$12,Listas!$E$2:$F$22,2,FALSE)=0),"NA",IF(AND(Intro!$H$5=2,VLOOKUP(Resultados!F$12,Listas!$E$2:$F$22,2,FALSE)=0),"NA",IF(AND(Intro!$H$5=1,VLOOKUP(Resultados!F$12,Listas!$E$2:$F$22,2,FALSE)=1,E!$A18=1),E!$G18,IF(AND(Intro!$H$5=2,VLOOKUP(Resultados!F$12,Listas!$E$2:$F$22,2,FALSE)=1),E!$G18,IF(AND(Intro!$H$5=3,E!$A18=1),E!$G18,IF(Intro!$H$5=4,E!$G18,"NA"))))))</f>
        <v>NA</v>
      </c>
      <c r="G21" s="32" t="str">
        <f>IF(AND(Intro!$H$5=1,VLOOKUP(Resultados!G$12,Listas!$E$2:$F$22,2,FALSE)=0),"NA",IF(AND(Intro!$H$5=2,VLOOKUP(Resultados!G$12,Listas!$E$2:$F$22,2,FALSE)=0),"NA",IF(AND(Intro!$H$5=1,VLOOKUP(Resultados!G$12,Listas!$E$2:$F$22,2,FALSE)=1,F!$A18=1),F!$G18,IF(AND(Intro!$H$5=2,VLOOKUP(Resultados!G$12,Listas!$E$2:$F$22,2,FALSE)=1),F!$G18,IF(AND(Intro!$H$5=3,F!$A18=1),F!$G18,IF(Intro!$H$5=4,F!$G18,"NA"))))))</f>
        <v>NA</v>
      </c>
      <c r="H21" s="33">
        <f>IF(AND(Intro!$H$5=1,VLOOKUP(Resultados!H$12,Listas!$E$2:$F$22,2,FALSE)=0),"NA",IF(AND(Intro!$H$5=2,VLOOKUP(Resultados!H$12,Listas!$E$2:$F$22,2,FALSE)=0),"NA",IF(AND(Intro!$H$5=1,VLOOKUP(Resultados!H$12,Listas!$E$2:$F$22,2,FALSE)=1,G!$A18=1),G!$G18,IF(AND(Intro!$H$5=2,VLOOKUP(Resultados!H$12,Listas!$E$2:$F$22,2,FALSE)=1),G!$G18,IF(AND(Intro!$H$5=3,G!$A18=1),G!$G18,IF(Intro!$H$5=4,G!$G18,"NA"))))))</f>
        <v>0</v>
      </c>
      <c r="I21" s="32" t="str">
        <f>IF(AND(Intro!$H$5=1,VLOOKUP(Resultados!I$12,Listas!$E$2:$F$22,2,FALSE)=0),"NA",IF(AND(Intro!$H$5=2,VLOOKUP(Resultados!I$12,Listas!$E$2:$F$22,2,FALSE)=0),"NA",IF(AND(Intro!$H$5=1,VLOOKUP(Resultados!I$12,Listas!$E$2:$F$22,2,FALSE)=1,H!$A18=1),H!$G18,IF(AND(Intro!$H$5=2,VLOOKUP(Resultados!I$12,Listas!$E$2:$F$22,2,FALSE)=1),H!$G18,IF(AND(Intro!$H$5=3,H!$A18=1),H!$G18,IF(Intro!$H$5=4,H!$G18,"NA"))))))</f>
        <v>NA</v>
      </c>
      <c r="J21" s="6" t="str">
        <f>IF(AND(Intro!$H$5=1,VLOOKUP(Resultados!J$12,Listas!$E$2:$F$22,2,FALSE)=0),"NA",IF(AND(Intro!$H$5=2,VLOOKUP(Resultados!J$12,Listas!$E$2:$F$22,2,FALSE)=0),"NA",IF(AND(Intro!$H$5=1,VLOOKUP(Resultados!J$12,Listas!$E$2:$F$22,2,FALSE)=1,I!$A18=1),I!$G18,IF(AND(Intro!$H$5=2,VLOOKUP(Resultados!J$12,Listas!$E$2:$F$22,2,FALSE)=1),I!$G18,IF(AND(Intro!$H$5=3,I!$A18=1),I!$G18,IF(Intro!$H$5=4,I!$G18,"NA"))))))</f>
        <v>NA</v>
      </c>
      <c r="K21" s="6">
        <f>IF(AND(Intro!$H$5=1,VLOOKUP(Resultados!K$12,Listas!$E$2:$F$22,2,FALSE)=0),"NA",IF(AND(Intro!$H$5=2,VLOOKUP(Resultados!K$12,Listas!$E$2:$F$22,2,FALSE)=0),"NA",IF(AND(Intro!$H$5=1,VLOOKUP(Resultados!K$12,Listas!$E$2:$F$22,2,FALSE)=1,J!$A21=1),J!$G21,IF(AND(Intro!$H$5=2,VLOOKUP(Resultados!K$12,Listas!$E$2:$F$22,2,FALSE)=1),J!$G21,IF(AND(Intro!$H$5=3,J!$A21=1),J!$G21,IF(Intro!$H$5=4,J!$G21,"NA"))))))</f>
        <v>0</v>
      </c>
      <c r="L21" s="6" t="str">
        <f>IF(AND(Intro!$H$5=1,VLOOKUP(Resultados!L$12,Listas!$E$2:$F$22,2,FALSE)=0),"NA",IF(AND(Intro!$H$5=2,VLOOKUP(Resultados!L$12,Listas!$E$2:$F$22,2,FALSE)=0),"NA",IF(AND(Intro!$H$5=1,VLOOKUP(Resultados!L$12,Listas!$E$2:$F$22,2,FALSE)=1,K!$A18=1),K!$G18,IF(AND(Intro!$H$5=2,VLOOKUP(Resultados!L$12,Listas!$E$2:$F$22,2,FALSE)=1),K!$G18,IF(AND(Intro!$H$5=3,K!$A18=1),K!$G18,IF(Intro!$H$5=4,K!$G18,"NA"))))))</f>
        <v>NA</v>
      </c>
      <c r="M21" s="6" t="str">
        <f>IF(AND(Intro!$H$5=1,VLOOKUP(Resultados!M$12,Listas!$E$2:$F$22,2,FALSE)=0),"NA",IF(AND(Intro!$H$5=2,VLOOKUP(Resultados!M$12,Listas!$E$2:$F$22,2,FALSE)=0),"NA",IF(AND(Intro!$H$5=1,VLOOKUP(Resultados!M$12,Listas!$E$2:$F$22,2,FALSE)=1,L!$A18=1),L!$G18,IF(AND(Intro!$H$5=2,VLOOKUP(Resultados!M$12,Listas!$E$2:$F$22,2,FALSE)=1),L!$G18,IF(AND(Intro!$H$5=3,L!$A18=1),L!$G18,IF(Intro!$H$5=4,L!$G18,"NA"))))))</f>
        <v>NA</v>
      </c>
      <c r="N21" s="6">
        <f>IF(AND(Intro!$H$5=1,VLOOKUP(Resultados!N$12,Listas!$E$2:$F$22,2,FALSE)=0),"NA",IF(AND(Intro!$H$5=2,VLOOKUP(Resultados!N$12,Listas!$E$2:$F$22,2,FALSE)=0),"NA",IF(AND(Intro!$H$5=1,VLOOKUP(Resultados!N$12,Listas!$E$2:$F$22,2,FALSE)=1,M!$A18=1),M!$G18,IF(AND(Intro!$H$5=2,VLOOKUP(Resultados!N$12,Listas!$E$2:$F$22,2,FALSE)=1),M!$G18,IF(AND(Intro!$H$5=3,M!$A18=1),M!$G18,IF(Intro!$H$5=4,M!$G18,"NA"))))))</f>
        <v>0</v>
      </c>
      <c r="O21" s="6">
        <f>IF(AND(Intro!$H$5=1,VLOOKUP(Resultados!O$12,Listas!$E$2:$F$22,2,FALSE)=0),"NA",IF(AND(Intro!$H$5=2,VLOOKUP(Resultados!O$12,Listas!$E$2:$F$22,2,FALSE)=0),"NA",IF(AND(Intro!$H$5=1,VLOOKUP(Resultados!O$12,Listas!$E$2:$F$22,2,FALSE)=1,N!$A18=1),N!$G18,IF(AND(Intro!$H$5=2,VLOOKUP(Resultados!O$12,Listas!$E$2:$F$22,2,FALSE)=1),N!$G18,IF(AND(Intro!$H$5=3,N!$A18=1),N!$G18,IF(Intro!$H$5=4,N!$G18,"NA"))))))</f>
        <v>0</v>
      </c>
      <c r="P21" s="6" t="str">
        <f>IF(AND(Intro!$H$5=1,VLOOKUP(Resultados!P$12,Listas!$E$2:$F$22,2,FALSE)=0),"NA",IF(AND(Intro!$H$5=2,VLOOKUP(Resultados!P$12,Listas!$E$2:$F$22,2,FALSE)=0),"NA",IF(AND(Intro!$H$5=1,VLOOKUP(Resultados!P$12,Listas!$E$2:$F$22,2,FALSE)=1,O!$A18=1),O!$G18,IF(AND(Intro!$H$5=2,VLOOKUP(Resultados!P$12,Listas!$E$2:$F$22,2,FALSE)=1),O!$G18,IF(AND(Intro!$H$5=3,O!$A18=1),O!$G18,IF(Intro!$H$5=4,O!$G18,"NA"))))))</f>
        <v>NA</v>
      </c>
      <c r="Q21" s="3" t="str">
        <f>IF(AND(Intro!$H$5=1,VLOOKUP(Resultados!Q$12,Listas!$E$2:$F$22,2,FALSE)=0),"NA",IF(AND(Intro!$H$5=2,VLOOKUP(Resultados!Q$12,Listas!$E$2:$F$22,2,FALSE)=0),"NA",IF(AND(Intro!$H$5=1,VLOOKUP(Resultados!Q$12,Listas!$E$2:$F$22,2,FALSE)=1,P!$A18=1),P!$G18,IF(AND(Intro!$H$5=2,VLOOKUP(Resultados!Q$12,Listas!$E$2:$F$22,2,FALSE)=1),P!$G18,IF(AND(Intro!$H$5=3,P!$A18=1),P!$G18,IF(Intro!$H$5=4,P!$G18,"NA"))))))</f>
        <v>NA</v>
      </c>
      <c r="R21" s="34" t="str">
        <f>IF(AND(Intro!$H$5=1,VLOOKUP(Resultados!R$12,Listas!$E$2:$F$22,2,FALSE)=0),"NA",IF(AND(Intro!$H$5=2,VLOOKUP(Resultados!R$12,Listas!$E$2:$F$22,2,FALSE)=0),"NA",IF(AND(Intro!$H$5=1,VLOOKUP(Resultados!R$12,Listas!$E$2:$F$22,2,FALSE)=1,Q!$A18=1),Q!$G18,IF(AND(Intro!$H$5=2,VLOOKUP(Resultados!R$12,Listas!$E$2:$F$22,2,FALSE)=1),Q!$G18,IF(AND(Intro!$H$5=3,Q!$A18=1),Q!$G18,IF(Intro!$H$5=4,Q!$G18,"NA"))))))</f>
        <v>NA</v>
      </c>
      <c r="S21" s="31">
        <f>IF(AND(Intro!$H$5=1,VLOOKUP(Resultados!S$12,Listas!$E$2:$F$22,2,FALSE)=0),"NA",IF(AND(Intro!$H$5=2,VLOOKUP(Resultados!S$12,Listas!$E$2:$F$22,2,FALSE)=0),"NA",IF(AND(Intro!$H$5=1,VLOOKUP(Resultados!S$12,Listas!$E$2:$F$22,2,FALSE)=1,'R'!$A18=1),'R'!$G18,IF(AND(Intro!$H$5=2,VLOOKUP(Resultados!S$12,Listas!$E$2:$F$22,2,FALSE)=1),'R'!$G18,IF(AND(Intro!$H$5=3,'R'!$A18=1),'R'!$G18,IF(Intro!$H$5=4,'R'!$G18,"NA"))))))</f>
        <v>0</v>
      </c>
      <c r="T21" s="3" t="str">
        <f>IF(AND(Intro!$H$5=1,VLOOKUP(Resultados!T$12,Listas!$E$2:$F$22,2,FALSE)=0),"NA",IF(AND(Intro!$H$5=2,VLOOKUP(Resultados!T$12,Listas!$E$2:$F$22,2,FALSE)=0),"NA",IF(AND(Intro!$H$5=1,VLOOKUP(Resultados!T$12,Listas!$E$2:$F$22,2,FALSE)=1,S!$A18=1),S!$G18,IF(AND(Intro!$H$5=2,VLOOKUP(Resultados!T$12,Listas!$E$2:$F$22,2,FALSE)=1),S!$G18,IF(AND(Intro!$H$5=3,S!$A18=1),S!$G18,IF(Intro!$H$5=4,S!$G18,"NA"))))))</f>
        <v>NA</v>
      </c>
      <c r="U21" s="3" t="str">
        <f>IF(AND(Intro!$H$5=1,VLOOKUP(Resultados!U$12,Listas!$E$2:$F$22,2,FALSE)=0),"NA",IF(AND(Intro!$H$5=2,VLOOKUP(Resultados!U$12,Listas!$E$2:$F$22,2,FALSE)=0),"NA",IF(AND(Intro!$H$5=1,VLOOKUP(Resultados!U$12,Listas!$E$2:$F$22,2,FALSE)=1,T!$A18=1),T!$G18,IF(AND(Intro!$H$5=2,VLOOKUP(Resultados!U$12,Listas!$E$2:$F$22,2,FALSE)=1),T!$G18,IF(AND(Intro!$H$5=3,T!$A18=1),T!$G18,IF(Intro!$H$5=4,T!$G18,"NA"))))))</f>
        <v>NA</v>
      </c>
      <c r="V21" s="34" t="str">
        <f>IF(AND(Intro!$H$5=1,VLOOKUP(Resultados!V$12,Listas!$E$2:$F$22,2,FALSE)=0),"NA",IF(AND(Intro!$H$5=2,VLOOKUP(Resultados!V$12,Listas!$E$2:$F$22,2,FALSE)=0),"NA",IF(AND(Intro!$H$5=1,VLOOKUP(Resultados!V$12,Listas!$E$2:$F$22,2,FALSE)=1,U!$A18=1),U!$G18,IF(AND(Intro!$H$5=2,VLOOKUP(Resultados!V$12,Listas!$E$2:$F$22,2,FALSE)=1),U!$G18,IF(AND(Intro!$H$5=3,U!$A18=1),U!$G18,IF(Intro!$H$5=4,U!$G18,"NA"))))))</f>
        <v>NA</v>
      </c>
    </row>
    <row r="22" spans="1:22" x14ac:dyDescent="0.25">
      <c r="A22" s="67">
        <f t="shared" si="0"/>
        <v>10</v>
      </c>
      <c r="B22" s="32" t="str">
        <f>IF(AND(Intro!$H$5=1,VLOOKUP(Resultados!B$12,Listas!$E$2:$F$22,2,FALSE)=0),"NA",IF(AND(Intro!$H$5=2,VLOOKUP(Resultados!B$12,Listas!$E$2:$F$22,2,FALSE)=0),"NA",IF(AND(Intro!$H$5=3,A!A19=1),A!G19,IF(Intro!$H$5=4,A!G19,"NA"))))</f>
        <v>NA</v>
      </c>
      <c r="C22" s="6">
        <f>IF(AND(Intro!$H$5=1,VLOOKUP(Resultados!C$12,Listas!$E$2:$F$22,2,FALSE)=0),"NA",IF(AND(Intro!$H$5=2,VLOOKUP(Resultados!C$12,Listas!$E$2:$F$22,2,FALSE)=0),"NA",IF(AND(Intro!$H$5=1,VLOOKUP(Resultados!C$12,Listas!$E$2:$F$22,2,FALSE)=1,B!$A19=1),B!$G19,IF(AND(Intro!$H$5=2,VLOOKUP(Resultados!C$12,Listas!$E$2:$F$22,2,FALSE)=1),B!$G19,IF(AND(Intro!$H$5=3,B!$A19=1),B!$G19,IF(Intro!$H$5=4,B!$G19,"NA"))))))</f>
        <v>0</v>
      </c>
      <c r="D22" s="6" t="str">
        <f>IF(AND(Intro!$H$5=1,VLOOKUP(Resultados!D$12,Listas!$E$2:$F$22,2,FALSE)=0),"NA",IF(AND(Intro!$H$5=2,VLOOKUP(Resultados!D$12,Listas!$E$2:$F$22,2,FALSE)=0),"NA",IF(AND(Intro!$H$5=1,VLOOKUP(Resultados!D$12,Listas!$E$2:$F$22,2,FALSE)=1,'C'!$A19=1),'C'!$G19,IF(AND(Intro!$H$5=2,VLOOKUP(Resultados!D$12,Listas!$E$2:$F$22,2,FALSE)=1),'C'!$G19,IF(AND(Intro!$H$5=3,'C'!$A19=1),'C'!$G19,IF(Intro!$H$5=4,'C'!$G19,"NA"))))))</f>
        <v>NA</v>
      </c>
      <c r="E22" s="82"/>
      <c r="F22" s="33" t="str">
        <f>IF(AND(Intro!$H$5=1,VLOOKUP(Resultados!F$12,Listas!$E$2:$F$22,2,FALSE)=0),"NA",IF(AND(Intro!$H$5=2,VLOOKUP(Resultados!F$12,Listas!$E$2:$F$22,2,FALSE)=0),"NA",IF(AND(Intro!$H$5=1,VLOOKUP(Resultados!F$12,Listas!$E$2:$F$22,2,FALSE)=1,E!$A19=1),E!$G19,IF(AND(Intro!$H$5=2,VLOOKUP(Resultados!F$12,Listas!$E$2:$F$22,2,FALSE)=1),E!$G19,IF(AND(Intro!$H$5=3,E!$A19=1),E!$G19,IF(Intro!$H$5=4,E!$G19,"NA"))))))</f>
        <v>NA</v>
      </c>
      <c r="G22" s="32" t="str">
        <f>IF(AND(Intro!$H$5=1,VLOOKUP(Resultados!G$12,Listas!$E$2:$F$22,2,FALSE)=0),"NA",IF(AND(Intro!$H$5=2,VLOOKUP(Resultados!G$12,Listas!$E$2:$F$22,2,FALSE)=0),"NA",IF(AND(Intro!$H$5=1,VLOOKUP(Resultados!G$12,Listas!$E$2:$F$22,2,FALSE)=1,F!$A19=1),F!$G19,IF(AND(Intro!$H$5=2,VLOOKUP(Resultados!G$12,Listas!$E$2:$F$22,2,FALSE)=1),F!$G19,IF(AND(Intro!$H$5=3,F!$A19=1),F!$G19,IF(Intro!$H$5=4,F!$G19,"NA"))))))</f>
        <v>NA</v>
      </c>
      <c r="H22" s="33">
        <f>IF(AND(Intro!$H$5=1,VLOOKUP(Resultados!H$12,Listas!$E$2:$F$22,2,FALSE)=0),"NA",IF(AND(Intro!$H$5=2,VLOOKUP(Resultados!H$12,Listas!$E$2:$F$22,2,FALSE)=0),"NA",IF(AND(Intro!$H$5=1,VLOOKUP(Resultados!H$12,Listas!$E$2:$F$22,2,FALSE)=1,G!$A19=1),G!$G19,IF(AND(Intro!$H$5=2,VLOOKUP(Resultados!H$12,Listas!$E$2:$F$22,2,FALSE)=1),G!$G19,IF(AND(Intro!$H$5=3,G!$A19=1),G!$G19,IF(Intro!$H$5=4,G!$G19,"NA"))))))</f>
        <v>0</v>
      </c>
      <c r="I22" s="32" t="str">
        <f>IF(AND(Intro!$H$5=1,VLOOKUP(Resultados!I$12,Listas!$E$2:$F$22,2,FALSE)=0),"NA",IF(AND(Intro!$H$5=2,VLOOKUP(Resultados!I$12,Listas!$E$2:$F$22,2,FALSE)=0),"NA",IF(AND(Intro!$H$5=1,VLOOKUP(Resultados!I$12,Listas!$E$2:$F$22,2,FALSE)=1,H!$A19=1),H!$G19,IF(AND(Intro!$H$5=2,VLOOKUP(Resultados!I$12,Listas!$E$2:$F$22,2,FALSE)=1),H!$G19,IF(AND(Intro!$H$5=3,H!$A19=1),H!$G19,IF(Intro!$H$5=4,H!$G19,"NA"))))))</f>
        <v>NA</v>
      </c>
      <c r="J22" s="6" t="str">
        <f>IF(AND(Intro!$H$5=1,VLOOKUP(Resultados!J$12,Listas!$E$2:$F$22,2,FALSE)=0),"NA",IF(AND(Intro!$H$5=2,VLOOKUP(Resultados!J$12,Listas!$E$2:$F$22,2,FALSE)=0),"NA",IF(AND(Intro!$H$5=1,VLOOKUP(Resultados!J$12,Listas!$E$2:$F$22,2,FALSE)=1,I!$A19=1),I!$G19,IF(AND(Intro!$H$5=2,VLOOKUP(Resultados!J$12,Listas!$E$2:$F$22,2,FALSE)=1),I!$G19,IF(AND(Intro!$H$5=3,I!$A19=1),I!$G19,IF(Intro!$H$5=4,I!$G19,"NA"))))))</f>
        <v>NA</v>
      </c>
      <c r="K22" s="6">
        <f>IF(AND(Intro!$H$5=1,VLOOKUP(Resultados!K$12,Listas!$E$2:$F$22,2,FALSE)=0),"NA",IF(AND(Intro!$H$5=2,VLOOKUP(Resultados!K$12,Listas!$E$2:$F$22,2,FALSE)=0),"NA",IF(AND(Intro!$H$5=1,VLOOKUP(Resultados!K$12,Listas!$E$2:$F$22,2,FALSE)=1,J!$A23=1),J!$G23,IF(AND(Intro!$H$5=2,VLOOKUP(Resultados!K$12,Listas!$E$2:$F$22,2,FALSE)=1),J!$G23,IF(AND(Intro!$H$5=3,J!$A23=1),J!$G23,IF(Intro!$H$5=4,J!$G23,"NA"))))))</f>
        <v>0</v>
      </c>
      <c r="L22" s="6" t="str">
        <f>IF(AND(Intro!$H$5=1,VLOOKUP(Resultados!L$12,Listas!$E$2:$F$22,2,FALSE)=0),"NA",IF(AND(Intro!$H$5=2,VLOOKUP(Resultados!L$12,Listas!$E$2:$F$22,2,FALSE)=0),"NA",IF(AND(Intro!$H$5=1,VLOOKUP(Resultados!L$12,Listas!$E$2:$F$22,2,FALSE)=1,K!$A19=1),K!$G19,IF(AND(Intro!$H$5=2,VLOOKUP(Resultados!L$12,Listas!$E$2:$F$22,2,FALSE)=1),K!$G19,IF(AND(Intro!$H$5=3,K!$A19=1),K!$G19,IF(Intro!$H$5=4,K!$G19,"NA"))))))</f>
        <v>NA</v>
      </c>
      <c r="M22" s="6" t="str">
        <f>IF(AND(Intro!$H$5=1,VLOOKUP(Resultados!M$12,Listas!$E$2:$F$22,2,FALSE)=0),"NA",IF(AND(Intro!$H$5=2,VLOOKUP(Resultados!M$12,Listas!$E$2:$F$22,2,FALSE)=0),"NA",IF(AND(Intro!$H$5=1,VLOOKUP(Resultados!M$12,Listas!$E$2:$F$22,2,FALSE)=1,L!$A19=1),L!$G19,IF(AND(Intro!$H$5=2,VLOOKUP(Resultados!M$12,Listas!$E$2:$F$22,2,FALSE)=1),L!$G19,IF(AND(Intro!$H$5=3,L!$A19=1),L!$G19,IF(Intro!$H$5=4,L!$G19,"NA"))))))</f>
        <v>NA</v>
      </c>
      <c r="N22" s="6">
        <f>IF(AND(Intro!$H$5=1,VLOOKUP(Resultados!N$12,Listas!$E$2:$F$22,2,FALSE)=0),"NA",IF(AND(Intro!$H$5=2,VLOOKUP(Resultados!N$12,Listas!$E$2:$F$22,2,FALSE)=0),"NA",IF(AND(Intro!$H$5=1,VLOOKUP(Resultados!N$12,Listas!$E$2:$F$22,2,FALSE)=1,M!$A19=1),M!$G19,IF(AND(Intro!$H$5=2,VLOOKUP(Resultados!N$12,Listas!$E$2:$F$22,2,FALSE)=1),M!$G19,IF(AND(Intro!$H$5=3,M!$A19=1),M!$G19,IF(Intro!$H$5=4,M!$G19,"NA"))))))</f>
        <v>0</v>
      </c>
      <c r="O22" s="6">
        <f>IF(AND(Intro!$H$5=1,VLOOKUP(Resultados!O$12,Listas!$E$2:$F$22,2,FALSE)=0),"NA",IF(AND(Intro!$H$5=2,VLOOKUP(Resultados!O$12,Listas!$E$2:$F$22,2,FALSE)=0),"NA",IF(AND(Intro!$H$5=1,VLOOKUP(Resultados!O$12,Listas!$E$2:$F$22,2,FALSE)=1,N!$A19=1),N!$G19,IF(AND(Intro!$H$5=2,VLOOKUP(Resultados!O$12,Listas!$E$2:$F$22,2,FALSE)=1),N!$G19,IF(AND(Intro!$H$5=3,N!$A19=1),N!$G19,IF(Intro!$H$5=4,N!$G19,"NA"))))))</f>
        <v>0</v>
      </c>
      <c r="P22" s="6" t="str">
        <f>IF(AND(Intro!$H$5=1,VLOOKUP(Resultados!P$12,Listas!$E$2:$F$22,2,FALSE)=0),"NA",IF(AND(Intro!$H$5=2,VLOOKUP(Resultados!P$12,Listas!$E$2:$F$22,2,FALSE)=0),"NA",IF(AND(Intro!$H$5=1,VLOOKUP(Resultados!P$12,Listas!$E$2:$F$22,2,FALSE)=1,O!$A19=1),O!$G19,IF(AND(Intro!$H$5=2,VLOOKUP(Resultados!P$12,Listas!$E$2:$F$22,2,FALSE)=1),O!$G19,IF(AND(Intro!$H$5=3,O!$A19=1),O!$G19,IF(Intro!$H$5=4,O!$G19,"NA"))))))</f>
        <v>NA</v>
      </c>
      <c r="Q22" s="3" t="str">
        <f>IF(AND(Intro!$H$5=1,VLOOKUP(Resultados!Q$12,Listas!$E$2:$F$22,2,FALSE)=0),"NA",IF(AND(Intro!$H$5=2,VLOOKUP(Resultados!Q$12,Listas!$E$2:$F$22,2,FALSE)=0),"NA",IF(AND(Intro!$H$5=1,VLOOKUP(Resultados!Q$12,Listas!$E$2:$F$22,2,FALSE)=1,P!$A19=1),P!$G19,IF(AND(Intro!$H$5=2,VLOOKUP(Resultados!Q$12,Listas!$E$2:$F$22,2,FALSE)=1),P!$G19,IF(AND(Intro!$H$5=3,P!$A19=1),P!$G19,IF(Intro!$H$5=4,P!$G19,"NA"))))))</f>
        <v>NA</v>
      </c>
      <c r="R22" s="34" t="str">
        <f>IF(AND(Intro!$H$5=1,VLOOKUP(Resultados!R$12,Listas!$E$2:$F$22,2,FALSE)=0),"NA",IF(AND(Intro!$H$5=2,VLOOKUP(Resultados!R$12,Listas!$E$2:$F$22,2,FALSE)=0),"NA",IF(AND(Intro!$H$5=1,VLOOKUP(Resultados!R$12,Listas!$E$2:$F$22,2,FALSE)=1,Q!$A19=1),Q!$G19,IF(AND(Intro!$H$5=2,VLOOKUP(Resultados!R$12,Listas!$E$2:$F$22,2,FALSE)=1),Q!$G19,IF(AND(Intro!$H$5=3,Q!$A19=1),Q!$G19,IF(Intro!$H$5=4,Q!$G19,"NA"))))))</f>
        <v>NA</v>
      </c>
      <c r="S22" s="31">
        <f>IF(AND(Intro!$H$5=1,VLOOKUP(Resultados!S$12,Listas!$E$2:$F$22,2,FALSE)=0),"NA",IF(AND(Intro!$H$5=2,VLOOKUP(Resultados!S$12,Listas!$E$2:$F$22,2,FALSE)=0),"NA",IF(AND(Intro!$H$5=1,VLOOKUP(Resultados!S$12,Listas!$E$2:$F$22,2,FALSE)=1,'R'!$A19=1),'R'!$G19,IF(AND(Intro!$H$5=2,VLOOKUP(Resultados!S$12,Listas!$E$2:$F$22,2,FALSE)=1),'R'!$G19,IF(AND(Intro!$H$5=3,'R'!$A19=1),'R'!$G19,IF(Intro!$H$5=4,'R'!$G19,"NA"))))))</f>
        <v>0</v>
      </c>
      <c r="T22" s="3" t="str">
        <f>IF(AND(Intro!$H$5=1,VLOOKUP(Resultados!T$12,Listas!$E$2:$F$22,2,FALSE)=0),"NA",IF(AND(Intro!$H$5=2,VLOOKUP(Resultados!T$12,Listas!$E$2:$F$22,2,FALSE)=0),"NA",IF(AND(Intro!$H$5=1,VLOOKUP(Resultados!T$12,Listas!$E$2:$F$22,2,FALSE)=1,S!$A19=1),S!$G19,IF(AND(Intro!$H$5=2,VLOOKUP(Resultados!T$12,Listas!$E$2:$F$22,2,FALSE)=1),S!$G19,IF(AND(Intro!$H$5=3,S!$A19=1),S!$G19,IF(Intro!$H$5=4,S!$G19,"NA"))))))</f>
        <v>NA</v>
      </c>
      <c r="U22" s="3" t="str">
        <f>IF(AND(Intro!$H$5=1,VLOOKUP(Resultados!U$12,Listas!$E$2:$F$22,2,FALSE)=0),"NA",IF(AND(Intro!$H$5=2,VLOOKUP(Resultados!U$12,Listas!$E$2:$F$22,2,FALSE)=0),"NA",IF(AND(Intro!$H$5=1,VLOOKUP(Resultados!U$12,Listas!$E$2:$F$22,2,FALSE)=1,T!$A19=1),T!$G19,IF(AND(Intro!$H$5=2,VLOOKUP(Resultados!U$12,Listas!$E$2:$F$22,2,FALSE)=1),T!$G19,IF(AND(Intro!$H$5=3,T!$A19=1),T!$G19,IF(Intro!$H$5=4,T!$G19,"NA"))))))</f>
        <v>NA</v>
      </c>
      <c r="V22" s="34" t="str">
        <f>IF(AND(Intro!$H$5=1,VLOOKUP(Resultados!V$12,Listas!$E$2:$F$22,2,FALSE)=0),"NA",IF(AND(Intro!$H$5=2,VLOOKUP(Resultados!V$12,Listas!$E$2:$F$22,2,FALSE)=0),"NA",IF(AND(Intro!$H$5=1,VLOOKUP(Resultados!V$12,Listas!$E$2:$F$22,2,FALSE)=1,U!$A19=1),U!$G19,IF(AND(Intro!$H$5=2,VLOOKUP(Resultados!V$12,Listas!$E$2:$F$22,2,FALSE)=1),U!$G19,IF(AND(Intro!$H$5=3,U!$A19=1),U!$G19,IF(Intro!$H$5=4,U!$G19,"NA"))))))</f>
        <v>NA</v>
      </c>
    </row>
    <row r="23" spans="1:22" x14ac:dyDescent="0.25">
      <c r="A23" s="67">
        <f t="shared" si="0"/>
        <v>11</v>
      </c>
      <c r="B23" s="81"/>
      <c r="C23" s="82"/>
      <c r="D23" s="82"/>
      <c r="E23" s="82"/>
      <c r="F23" s="84"/>
      <c r="G23" s="81"/>
      <c r="H23" s="33">
        <f>IF(AND(Intro!$H$5=1,VLOOKUP(Resultados!H$12,Listas!$E$2:$F$22,2,FALSE)=0),"NA",IF(AND(Intro!$H$5=2,VLOOKUP(Resultados!H$12,Listas!$E$2:$F$22,2,FALSE)=0),"NA",IF(AND(Intro!$H$5=1,VLOOKUP(Resultados!H$12,Listas!$E$2:$F$22,2,FALSE)=1,G!$A20=1),G!$G20,IF(AND(Intro!$H$5=2,VLOOKUP(Resultados!H$12,Listas!$E$2:$F$22,2,FALSE)=1),G!$G20,IF(AND(Intro!$H$5=3,G!$A20=1),G!$G20,IF(Intro!$H$5=4,G!$G20,"NA"))))))</f>
        <v>0</v>
      </c>
      <c r="I23" s="32" t="str">
        <f>IF(AND(Intro!$H$5=1,VLOOKUP(Resultados!I$12,Listas!$E$2:$F$22,2,FALSE)=0),"NA",IF(AND(Intro!$H$5=2,VLOOKUP(Resultados!I$12,Listas!$E$2:$F$22,2,FALSE)=0),"NA",IF(AND(Intro!$H$5=1,VLOOKUP(Resultados!I$12,Listas!$E$2:$F$22,2,FALSE)=1,H!$A20=1),H!$G20,IF(AND(Intro!$H$5=2,VLOOKUP(Resultados!I$12,Listas!$E$2:$F$22,2,FALSE)=1),H!$G20,IF(AND(Intro!$H$5=3,H!$A20=1),H!$G20,IF(Intro!$H$5=4,H!$G20,"NA"))))))</f>
        <v>NA</v>
      </c>
      <c r="J23" s="6" t="str">
        <f>IF(AND(Intro!$H$5=1,VLOOKUP(Resultados!J$12,Listas!$E$2:$F$22,2,FALSE)=0),"NA",IF(AND(Intro!$H$5=2,VLOOKUP(Resultados!J$12,Listas!$E$2:$F$22,2,FALSE)=0),"NA",IF(AND(Intro!$H$5=1,VLOOKUP(Resultados!J$12,Listas!$E$2:$F$22,2,FALSE)=1,I!$A20=1),I!$G20,IF(AND(Intro!$H$5=2,VLOOKUP(Resultados!J$12,Listas!$E$2:$F$22,2,FALSE)=1),I!$G20,IF(AND(Intro!$H$5=3,I!$A20=1),I!$G20,IF(Intro!$H$5=4,I!$G20,"NA"))))))</f>
        <v>NA</v>
      </c>
      <c r="K23" s="6">
        <f>IF(AND(Intro!$H$5=1,VLOOKUP(Resultados!K$12,Listas!$E$2:$F$22,2,FALSE)=0),"NA",IF(AND(Intro!$H$5=2,VLOOKUP(Resultados!K$12,Listas!$E$2:$F$22,2,FALSE)=0),"NA",IF(AND(Intro!$H$5=1,VLOOKUP(Resultados!K$12,Listas!$E$2:$F$22,2,FALSE)=1,J!$A24=1),J!$G24,IF(AND(Intro!$H$5=2,VLOOKUP(Resultados!K$12,Listas!$E$2:$F$22,2,FALSE)=1),J!$G24,IF(AND(Intro!$H$5=3,J!$A24=1),J!$G24,IF(Intro!$H$5=4,J!$G24,"NA"))))))</f>
        <v>0</v>
      </c>
      <c r="L23" s="83"/>
      <c r="M23" s="83"/>
      <c r="N23" s="6">
        <f>IF(AND(Intro!$H$5=1,VLOOKUP(Resultados!N$12,Listas!$E$2:$F$22,2,FALSE)=0),"NA",IF(AND(Intro!$H$5=2,VLOOKUP(Resultados!N$12,Listas!$E$2:$F$22,2,FALSE)=0),"NA",IF(AND(Intro!$H$5=1,VLOOKUP(Resultados!N$12,Listas!$E$2:$F$22,2,FALSE)=1,M!$A20=1),M!$G20,IF(AND(Intro!$H$5=2,VLOOKUP(Resultados!N$12,Listas!$E$2:$F$22,2,FALSE)=1),M!$G20,IF(AND(Intro!$H$5=3,M!$A20=1),M!$G20,IF(Intro!$H$5=4,M!$G20,"NA"))))))</f>
        <v>0</v>
      </c>
      <c r="O23" s="6">
        <f>IF(AND(Intro!$H$5=1,VLOOKUP(Resultados!O$12,Listas!$E$2:$F$22,2,FALSE)=0),"NA",IF(AND(Intro!$H$5=2,VLOOKUP(Resultados!O$12,Listas!$E$2:$F$22,2,FALSE)=0),"NA",IF(AND(Intro!$H$5=1,VLOOKUP(Resultados!O$12,Listas!$E$2:$F$22,2,FALSE)=1,N!$A20=1),N!$G20,IF(AND(Intro!$H$5=2,VLOOKUP(Resultados!O$12,Listas!$E$2:$F$22,2,FALSE)=1),N!$G20,IF(AND(Intro!$H$5=3,N!$A20=1),N!$G20,IF(Intro!$H$5=4,N!$G20,"NA"))))))</f>
        <v>0</v>
      </c>
      <c r="P23" s="82"/>
      <c r="Q23" s="3" t="str">
        <f>IF(AND(Intro!$H$5=1,VLOOKUP(Resultados!Q$12,Listas!$E$2:$F$22,2,FALSE)=0),"NA",IF(AND(Intro!$H$5=2,VLOOKUP(Resultados!Q$12,Listas!$E$2:$F$22,2,FALSE)=0),"NA",IF(AND(Intro!$H$5=1,VLOOKUP(Resultados!Q$12,Listas!$E$2:$F$22,2,FALSE)=1,P!$A20=1),P!$G20,IF(AND(Intro!$H$5=2,VLOOKUP(Resultados!Q$12,Listas!$E$2:$F$22,2,FALSE)=1),P!$G20,IF(AND(Intro!$H$5=3,P!$A20=1),P!$G20,IF(Intro!$H$5=4,P!$G20,"NA"))))))</f>
        <v>NA</v>
      </c>
      <c r="R23" s="34" t="str">
        <f>IF(AND(Intro!$H$5=1,VLOOKUP(Resultados!R$12,Listas!$E$2:$F$22,2,FALSE)=0),"NA",IF(AND(Intro!$H$5=2,VLOOKUP(Resultados!R$12,Listas!$E$2:$F$22,2,FALSE)=0),"NA",IF(AND(Intro!$H$5=1,VLOOKUP(Resultados!R$12,Listas!$E$2:$F$22,2,FALSE)=1,Q!$A20=1),Q!$G20,IF(AND(Intro!$H$5=2,VLOOKUP(Resultados!R$12,Listas!$E$2:$F$22,2,FALSE)=1),Q!$G20,IF(AND(Intro!$H$5=3,Q!$A20=1),Q!$G20,IF(Intro!$H$5=4,Q!$G20,"NA"))))))</f>
        <v>NA</v>
      </c>
      <c r="S23" s="31">
        <f>IF(AND(Intro!$H$5=1,VLOOKUP(Resultados!S$12,Listas!$E$2:$F$22,2,FALSE)=0),"NA",IF(AND(Intro!$H$5=2,VLOOKUP(Resultados!S$12,Listas!$E$2:$F$22,2,FALSE)=0),"NA",IF(AND(Intro!$H$5=1,VLOOKUP(Resultados!S$12,Listas!$E$2:$F$22,2,FALSE)=1,'R'!$A20=1),'R'!$G20,IF(AND(Intro!$H$5=2,VLOOKUP(Resultados!S$12,Listas!$E$2:$F$22,2,FALSE)=1),'R'!$G20,IF(AND(Intro!$H$5=3,'R'!$A20=1),'R'!$G20,IF(Intro!$H$5=4,'R'!$G20,"NA"))))))</f>
        <v>0</v>
      </c>
      <c r="T23" s="3" t="str">
        <f>IF(AND(Intro!$H$5=1,VLOOKUP(Resultados!T$12,Listas!$E$2:$F$22,2,FALSE)=0),"NA",IF(AND(Intro!$H$5=2,VLOOKUP(Resultados!T$12,Listas!$E$2:$F$22,2,FALSE)=0),"NA",IF(AND(Intro!$H$5=1,VLOOKUP(Resultados!T$12,Listas!$E$2:$F$22,2,FALSE)=1,S!$A20=1),S!$G20,IF(AND(Intro!$H$5=2,VLOOKUP(Resultados!T$12,Listas!$E$2:$F$22,2,FALSE)=1),S!$G20,IF(AND(Intro!$H$5=3,S!$A20=1),S!$G20,IF(Intro!$H$5=4,S!$G20,"NA"))))))</f>
        <v>NA</v>
      </c>
      <c r="U23" s="83"/>
      <c r="V23" s="34" t="str">
        <f>IF(AND(Intro!$H$5=1,VLOOKUP(Resultados!V$12,Listas!$E$2:$F$22,2,FALSE)=0),"NA",IF(AND(Intro!$H$5=2,VLOOKUP(Resultados!V$12,Listas!$E$2:$F$22,2,FALSE)=0),"NA",IF(AND(Intro!$H$5=1,VLOOKUP(Resultados!V$12,Listas!$E$2:$F$22,2,FALSE)=1,U!$A20=1),U!$G20,IF(AND(Intro!$H$5=2,VLOOKUP(Resultados!V$12,Listas!$E$2:$F$22,2,FALSE)=1),U!$G20,IF(AND(Intro!$H$5=3,U!$A20=1),U!$G20,IF(Intro!$H$5=4,U!$G20,"NA"))))))</f>
        <v>NA</v>
      </c>
    </row>
    <row r="24" spans="1:22" x14ac:dyDescent="0.25">
      <c r="A24" s="67">
        <f t="shared" si="0"/>
        <v>12</v>
      </c>
      <c r="B24" s="81"/>
      <c r="C24" s="82"/>
      <c r="D24" s="82"/>
      <c r="E24" s="82"/>
      <c r="F24" s="84"/>
      <c r="G24" s="81"/>
      <c r="H24" s="33">
        <f>IF(AND(Intro!$H$5=1,VLOOKUP(Resultados!H$12,Listas!$E$2:$F$22,2,FALSE)=0),"NA",IF(AND(Intro!$H$5=2,VLOOKUP(Resultados!H$12,Listas!$E$2:$F$22,2,FALSE)=0),"NA",IF(AND(Intro!$H$5=1,VLOOKUP(Resultados!H$12,Listas!$E$2:$F$22,2,FALSE)=1,G!$A21=1),G!$G21,IF(AND(Intro!$H$5=2,VLOOKUP(Resultados!H$12,Listas!$E$2:$F$22,2,FALSE)=1),G!$G21,IF(AND(Intro!$H$5=3,G!$A21=1),G!$G21,IF(Intro!$H$5=4,G!$G21,"NA"))))))</f>
        <v>0</v>
      </c>
      <c r="I24" s="85"/>
      <c r="J24" s="6" t="str">
        <f>IF(AND(Intro!$H$5=1,VLOOKUP(Resultados!J$12,Listas!$E$2:$F$22,2,FALSE)=0),"NA",IF(AND(Intro!$H$5=2,VLOOKUP(Resultados!J$12,Listas!$E$2:$F$22,2,FALSE)=0),"NA",IF(AND(Intro!$H$5=1,VLOOKUP(Resultados!J$12,Listas!$E$2:$F$22,2,FALSE)=1,I!$A21=1),I!$G21,IF(AND(Intro!$H$5=2,VLOOKUP(Resultados!J$12,Listas!$E$2:$F$22,2,FALSE)=1),I!$G21,IF(AND(Intro!$H$5=3,I!$A21=1),I!$G21,IF(Intro!$H$5=4,I!$G21,"NA"))))))</f>
        <v>NA</v>
      </c>
      <c r="K24" s="6">
        <f>IF(AND(Intro!$H$5=1,VLOOKUP(Resultados!K$12,Listas!$E$2:$F$22,2,FALSE)=0),"NA",IF(AND(Intro!$H$5=2,VLOOKUP(Resultados!K$12,Listas!$E$2:$F$22,2,FALSE)=0),"NA",IF(AND(Intro!$H$5=1,VLOOKUP(Resultados!K$12,Listas!$E$2:$F$22,2,FALSE)=1,J!$A26=1),J!$G26,IF(AND(Intro!$H$5=2,VLOOKUP(Resultados!K$12,Listas!$E$2:$F$22,2,FALSE)=1),J!$G26,IF(AND(Intro!$H$5=3,J!$A26=1),J!$G26,IF(Intro!$H$5=4,J!$G26,"NA"))))))</f>
        <v>0</v>
      </c>
      <c r="L24" s="83"/>
      <c r="M24" s="83"/>
      <c r="N24" s="6">
        <f>IF(AND(Intro!$H$5=1,VLOOKUP(Resultados!N$12,Listas!$E$2:$F$22,2,FALSE)=0),"NA",IF(AND(Intro!$H$5=2,VLOOKUP(Resultados!N$12,Listas!$E$2:$F$22,2,FALSE)=0),"NA",IF(AND(Intro!$H$5=1,VLOOKUP(Resultados!N$12,Listas!$E$2:$F$22,2,FALSE)=1,M!$A21=1),M!$G21,IF(AND(Intro!$H$5=2,VLOOKUP(Resultados!N$12,Listas!$E$2:$F$22,2,FALSE)=1),M!$G21,IF(AND(Intro!$H$5=3,M!$A21=1),M!$G21,IF(Intro!$H$5=4,M!$G21,"NA"))))))</f>
        <v>0</v>
      </c>
      <c r="O24" s="6">
        <f>IF(AND(Intro!$H$5=1,VLOOKUP(Resultados!O$12,Listas!$E$2:$F$22,2,FALSE)=0),"NA",IF(AND(Intro!$H$5=2,VLOOKUP(Resultados!O$12,Listas!$E$2:$F$22,2,FALSE)=0),"NA",IF(AND(Intro!$H$5=1,VLOOKUP(Resultados!O$12,Listas!$E$2:$F$22,2,FALSE)=1,N!$A21=1),N!$G21,IF(AND(Intro!$H$5=2,VLOOKUP(Resultados!O$12,Listas!$E$2:$F$22,2,FALSE)=1),N!$G21,IF(AND(Intro!$H$5=3,N!$A21=1),N!$G21,IF(Intro!$H$5=4,N!$G21,"NA"))))))</f>
        <v>0</v>
      </c>
      <c r="P24" s="82"/>
      <c r="Q24" s="3" t="str">
        <f>IF(AND(Intro!$H$5=1,VLOOKUP(Resultados!Q$12,Listas!$E$2:$F$22,2,FALSE)=0),"NA",IF(AND(Intro!$H$5=2,VLOOKUP(Resultados!Q$12,Listas!$E$2:$F$22,2,FALSE)=0),"NA",IF(AND(Intro!$H$5=1,VLOOKUP(Resultados!Q$12,Listas!$E$2:$F$22,2,FALSE)=1,P!$A21=1),P!$G21,IF(AND(Intro!$H$5=2,VLOOKUP(Resultados!Q$12,Listas!$E$2:$F$22,2,FALSE)=1),P!$G21,IF(AND(Intro!$H$5=3,P!$A21=1),P!$G21,IF(Intro!$H$5=4,P!$G21,"NA"))))))</f>
        <v>NA</v>
      </c>
      <c r="R24" s="34" t="str">
        <f>IF(AND(Intro!$H$5=1,VLOOKUP(Resultados!R$12,Listas!$E$2:$F$22,2,FALSE)=0),"NA",IF(AND(Intro!$H$5=2,VLOOKUP(Resultados!R$12,Listas!$E$2:$F$22,2,FALSE)=0),"NA",IF(AND(Intro!$H$5=1,VLOOKUP(Resultados!R$12,Listas!$E$2:$F$22,2,FALSE)=1,Q!$A21=1),Q!$G21,IF(AND(Intro!$H$5=2,VLOOKUP(Resultados!R$12,Listas!$E$2:$F$22,2,FALSE)=1),Q!$G21,IF(AND(Intro!$H$5=3,Q!$A21=1),Q!$G21,IF(Intro!$H$5=4,Q!$G21,"NA"))))))</f>
        <v>NA</v>
      </c>
      <c r="S24" s="31">
        <f>IF(AND(Intro!$H$5=1,VLOOKUP(Resultados!S$12,Listas!$E$2:$F$22,2,FALSE)=0),"NA",IF(AND(Intro!$H$5=2,VLOOKUP(Resultados!S$12,Listas!$E$2:$F$22,2,FALSE)=0),"NA",IF(AND(Intro!$H$5=1,VLOOKUP(Resultados!S$12,Listas!$E$2:$F$22,2,FALSE)=1,'R'!$A21=1),'R'!$G21,IF(AND(Intro!$H$5=2,VLOOKUP(Resultados!S$12,Listas!$E$2:$F$22,2,FALSE)=1),'R'!$G21,IF(AND(Intro!$H$5=3,'R'!$A21=1),'R'!$G21,IF(Intro!$H$5=4,'R'!$G21,"NA"))))))</f>
        <v>0</v>
      </c>
      <c r="T24" s="83"/>
      <c r="U24" s="83"/>
      <c r="V24" s="34" t="str">
        <f>IF(AND(Intro!$H$5=1,VLOOKUP(Resultados!V$12,Listas!$E$2:$F$22,2,FALSE)=0),"NA",IF(AND(Intro!$H$5=2,VLOOKUP(Resultados!V$12,Listas!$E$2:$F$22,2,FALSE)=0),"NA",IF(AND(Intro!$H$5=1,VLOOKUP(Resultados!V$12,Listas!$E$2:$F$22,2,FALSE)=1,U!$A21=1),U!$G21,IF(AND(Intro!$H$5=2,VLOOKUP(Resultados!V$12,Listas!$E$2:$F$22,2,FALSE)=1),U!$G21,IF(AND(Intro!$H$5=3,U!$A21=1),U!$G21,IF(Intro!$H$5=4,U!$G21,"NA"))))))</f>
        <v>NA</v>
      </c>
    </row>
    <row r="25" spans="1:22" x14ac:dyDescent="0.25">
      <c r="A25" s="67">
        <f t="shared" si="0"/>
        <v>13</v>
      </c>
      <c r="B25" s="81"/>
      <c r="C25" s="82"/>
      <c r="D25" s="82"/>
      <c r="E25" s="82"/>
      <c r="F25" s="84"/>
      <c r="G25" s="81"/>
      <c r="H25" s="33">
        <f>IF(AND(Intro!$H$5=1,VLOOKUP(Resultados!H$12,Listas!$E$2:$F$22,2,FALSE)=0),"NA",IF(AND(Intro!$H$5=2,VLOOKUP(Resultados!H$12,Listas!$E$2:$F$22,2,FALSE)=0),"NA",IF(AND(Intro!$H$5=1,VLOOKUP(Resultados!H$12,Listas!$E$2:$F$22,2,FALSE)=1,G!$A22=1),G!$G22,IF(AND(Intro!$H$5=2,VLOOKUP(Resultados!H$12,Listas!$E$2:$F$22,2,FALSE)=1),G!$G22,IF(AND(Intro!$H$5=3,G!$A22=1),G!$G22,IF(Intro!$H$5=4,G!$G22,"NA"))))))</f>
        <v>0</v>
      </c>
      <c r="I25" s="85"/>
      <c r="J25" s="6" t="str">
        <f>IF(AND(Intro!$H$5=1,VLOOKUP(Resultados!J$12,Listas!$E$2:$F$22,2,FALSE)=0),"NA",IF(AND(Intro!$H$5=2,VLOOKUP(Resultados!J$12,Listas!$E$2:$F$22,2,FALSE)=0),"NA",IF(AND(Intro!$H$5=1,VLOOKUP(Resultados!J$12,Listas!$E$2:$F$22,2,FALSE)=1,I!$A22=1),I!$G22,IF(AND(Intro!$H$5=2,VLOOKUP(Resultados!J$12,Listas!$E$2:$F$22,2,FALSE)=1),I!$G22,IF(AND(Intro!$H$5=3,I!$A22=1),I!$G22,IF(Intro!$H$5=4,I!$G22,"NA"))))))</f>
        <v>NA</v>
      </c>
      <c r="K25" s="6">
        <f>IF(AND(Intro!$H$5=1,VLOOKUP(Resultados!K$12,Listas!$E$2:$F$22,2,FALSE)=0),"NA",IF(AND(Intro!$H$5=2,VLOOKUP(Resultados!K$12,Listas!$E$2:$F$22,2,FALSE)=0),"NA",IF(AND(Intro!$H$5=1,VLOOKUP(Resultados!K$12,Listas!$E$2:$F$22,2,FALSE)=1,J!$A27=1),J!$G27,IF(AND(Intro!$H$5=2,VLOOKUP(Resultados!K$12,Listas!$E$2:$F$22,2,FALSE)=1),J!$G27,IF(AND(Intro!$H$5=3,J!$A27=1),J!$G27,IF(Intro!$H$5=4,J!$G27,"NA"))))))</f>
        <v>0</v>
      </c>
      <c r="L25" s="83"/>
      <c r="M25" s="83"/>
      <c r="N25" s="83"/>
      <c r="O25" s="6">
        <f>IF(AND(Intro!$H$5=1,VLOOKUP(Resultados!O$12,Listas!$E$2:$F$22,2,FALSE)=0),"NA",IF(AND(Intro!$H$5=2,VLOOKUP(Resultados!O$12,Listas!$E$2:$F$22,2,FALSE)=0),"NA",IF(AND(Intro!$H$5=1,VLOOKUP(Resultados!O$12,Listas!$E$2:$F$22,2,FALSE)=1,N!$A22=1),N!$G22,IF(AND(Intro!$H$5=2,VLOOKUP(Resultados!O$12,Listas!$E$2:$F$22,2,FALSE)=1),N!$G22,IF(AND(Intro!$H$5=3,N!$A22=1),N!$G22,IF(Intro!$H$5=4,N!$G22,"NA"))))))</f>
        <v>0</v>
      </c>
      <c r="P25" s="83"/>
      <c r="Q25" s="3" t="str">
        <f>IF(AND(Intro!$H$5=1,VLOOKUP(Resultados!Q$12,Listas!$E$2:$F$22,2,FALSE)=0),"NA",IF(AND(Intro!$H$5=2,VLOOKUP(Resultados!Q$12,Listas!$E$2:$F$22,2,FALSE)=0),"NA",IF(AND(Intro!$H$5=1,VLOOKUP(Resultados!Q$12,Listas!$E$2:$F$22,2,FALSE)=1,P!$A22=1),P!$G22,IF(AND(Intro!$H$5=2,VLOOKUP(Resultados!Q$12,Listas!$E$2:$F$22,2,FALSE)=1),P!$G22,IF(AND(Intro!$H$5=3,P!$A22=1),P!$G22,IF(Intro!$H$5=4,P!$G22,"NA"))))))</f>
        <v>NA</v>
      </c>
      <c r="R25" s="34" t="str">
        <f>IF(AND(Intro!$H$5=1,VLOOKUP(Resultados!R$12,Listas!$E$2:$F$22,2,FALSE)=0),"NA",IF(AND(Intro!$H$5=2,VLOOKUP(Resultados!R$12,Listas!$E$2:$F$22,2,FALSE)=0),"NA",IF(AND(Intro!$H$5=1,VLOOKUP(Resultados!R$12,Listas!$E$2:$F$22,2,FALSE)=1,Q!$A22=1),Q!$G22,IF(AND(Intro!$H$5=2,VLOOKUP(Resultados!R$12,Listas!$E$2:$F$22,2,FALSE)=1),Q!$G22,IF(AND(Intro!$H$5=3,Q!$A22=1),Q!$G22,IF(Intro!$H$5=4,Q!$G22,"NA"))))))</f>
        <v>NA</v>
      </c>
      <c r="S25" s="31">
        <f>IF(AND(Intro!$H$5=1,VLOOKUP(Resultados!S$12,Listas!$E$2:$F$22,2,FALSE)=0),"NA",IF(AND(Intro!$H$5=2,VLOOKUP(Resultados!S$12,Listas!$E$2:$F$22,2,FALSE)=0),"NA",IF(AND(Intro!$H$5=1,VLOOKUP(Resultados!S$12,Listas!$E$2:$F$22,2,FALSE)=1,'R'!$A22=1),'R'!$G22,IF(AND(Intro!$H$5=2,VLOOKUP(Resultados!S$12,Listas!$E$2:$F$22,2,FALSE)=1),'R'!$G22,IF(AND(Intro!$H$5=3,'R'!$A22=1),'R'!$G22,IF(Intro!$H$5=4,'R'!$G22,"NA"))))))</f>
        <v>0</v>
      </c>
      <c r="T25" s="83"/>
      <c r="U25" s="83"/>
      <c r="V25" s="84"/>
    </row>
    <row r="26" spans="1:22" x14ac:dyDescent="0.25">
      <c r="A26" s="67">
        <f t="shared" si="0"/>
        <v>14</v>
      </c>
      <c r="B26" s="81"/>
      <c r="C26" s="82"/>
      <c r="D26" s="82"/>
      <c r="E26" s="83"/>
      <c r="F26" s="84"/>
      <c r="G26" s="81"/>
      <c r="H26" s="33">
        <f>IF(AND(Intro!$H$5=1,VLOOKUP(Resultados!H$12,Listas!$E$2:$F$22,2,FALSE)=0),"NA",IF(AND(Intro!$H$5=2,VLOOKUP(Resultados!H$12,Listas!$E$2:$F$22,2,FALSE)=0),"NA",IF(AND(Intro!$H$5=1,VLOOKUP(Resultados!H$12,Listas!$E$2:$F$22,2,FALSE)=1,G!$A23=1),G!$G23,IF(AND(Intro!$H$5=2,VLOOKUP(Resultados!H$12,Listas!$E$2:$F$22,2,FALSE)=1),G!$G23,IF(AND(Intro!$H$5=3,G!$A23=1),G!$G23,IF(Intro!$H$5=4,G!$G23,"NA"))))))</f>
        <v>0</v>
      </c>
      <c r="I26" s="85"/>
      <c r="J26" s="83"/>
      <c r="K26" s="6">
        <f>IF(AND(Intro!$H$5=1,VLOOKUP(Resultados!K$12,Listas!$E$2:$F$22,2,FALSE)=0),"NA",IF(AND(Intro!$H$5=2,VLOOKUP(Resultados!K$12,Listas!$E$2:$F$22,2,FALSE)=0),"NA",IF(AND(Intro!$H$5=1,VLOOKUP(Resultados!K$12,Listas!$E$2:$F$22,2,FALSE)=1,J!$A28=1),J!$G28,IF(AND(Intro!$H$5=2,VLOOKUP(Resultados!K$12,Listas!$E$2:$F$22,2,FALSE)=1),J!$G28,IF(AND(Intro!$H$5=3,J!$A28=1),J!$G28,IF(Intro!$H$5=4,J!$G28,"NA"))))))</f>
        <v>0</v>
      </c>
      <c r="L26" s="83"/>
      <c r="M26" s="83"/>
      <c r="N26" s="83"/>
      <c r="O26" s="6">
        <f>IF(AND(Intro!$H$5=1,VLOOKUP(Resultados!O$12,Listas!$E$2:$F$22,2,FALSE)=0),"NA",IF(AND(Intro!$H$5=2,VLOOKUP(Resultados!O$12,Listas!$E$2:$F$22,2,FALSE)=0),"NA",IF(AND(Intro!$H$5=1,VLOOKUP(Resultados!O$12,Listas!$E$2:$F$22,2,FALSE)=1,N!$A23=1),N!$G23,IF(AND(Intro!$H$5=2,VLOOKUP(Resultados!O$12,Listas!$E$2:$F$22,2,FALSE)=1),N!$G23,IF(AND(Intro!$H$5=3,N!$A23=1),N!$G23,IF(Intro!$H$5=4,N!$G23,"NA"))))))</f>
        <v>0</v>
      </c>
      <c r="P26" s="83"/>
      <c r="Q26" s="3" t="str">
        <f>IF(AND(Intro!$H$5=1,VLOOKUP(Resultados!Q$12,Listas!$E$2:$F$22,2,FALSE)=0),"NA",IF(AND(Intro!$H$5=2,VLOOKUP(Resultados!Q$12,Listas!$E$2:$F$22,2,FALSE)=0),"NA",IF(AND(Intro!$H$5=1,VLOOKUP(Resultados!Q$12,Listas!$E$2:$F$22,2,FALSE)=1,P!$A23=1),P!$G23,IF(AND(Intro!$H$5=2,VLOOKUP(Resultados!Q$12,Listas!$E$2:$F$22,2,FALSE)=1),P!$G23,IF(AND(Intro!$H$5=3,P!$A23=1),P!$G23,IF(Intro!$H$5=4,P!$G23,"NA"))))))</f>
        <v>NA</v>
      </c>
      <c r="R26" s="34" t="str">
        <f>IF(AND(Intro!$H$5=1,VLOOKUP(Resultados!R$12,Listas!$E$2:$F$22,2,FALSE)=0),"NA",IF(AND(Intro!$H$5=2,VLOOKUP(Resultados!R$12,Listas!$E$2:$F$22,2,FALSE)=0),"NA",IF(AND(Intro!$H$5=1,VLOOKUP(Resultados!R$12,Listas!$E$2:$F$22,2,FALSE)=1,Q!$A23=1),Q!$G23,IF(AND(Intro!$H$5=2,VLOOKUP(Resultados!R$12,Listas!$E$2:$F$22,2,FALSE)=1),Q!$G23,IF(AND(Intro!$H$5=3,Q!$A23=1),Q!$G23,IF(Intro!$H$5=4,Q!$G23,"NA"))))))</f>
        <v>NA</v>
      </c>
      <c r="S26" s="31">
        <f>IF(AND(Intro!$H$5=1,VLOOKUP(Resultados!S$12,Listas!$E$2:$F$22,2,FALSE)=0),"NA",IF(AND(Intro!$H$5=2,VLOOKUP(Resultados!S$12,Listas!$E$2:$F$22,2,FALSE)=0),"NA",IF(AND(Intro!$H$5=1,VLOOKUP(Resultados!S$12,Listas!$E$2:$F$22,2,FALSE)=1,'R'!$A23=1),'R'!$G23,IF(AND(Intro!$H$5=2,VLOOKUP(Resultados!S$12,Listas!$E$2:$F$22,2,FALSE)=1),'R'!$G23,IF(AND(Intro!$H$5=3,'R'!$A23=1),'R'!$G23,IF(Intro!$H$5=4,'R'!$G23,"NA"))))))</f>
        <v>0</v>
      </c>
      <c r="T26" s="83"/>
      <c r="U26" s="83"/>
      <c r="V26" s="84"/>
    </row>
    <row r="27" spans="1:22" x14ac:dyDescent="0.25">
      <c r="A27" s="67">
        <f t="shared" si="0"/>
        <v>15</v>
      </c>
      <c r="B27" s="81"/>
      <c r="C27" s="82"/>
      <c r="D27" s="82"/>
      <c r="E27" s="83"/>
      <c r="F27" s="84"/>
      <c r="G27" s="81"/>
      <c r="H27" s="33">
        <f>IF(AND(Intro!$H$5=1,VLOOKUP(Resultados!H$12,Listas!$E$2:$F$22,2,FALSE)=0),"NA",IF(AND(Intro!$H$5=2,VLOOKUP(Resultados!H$12,Listas!$E$2:$F$22,2,FALSE)=0),"NA",IF(AND(Intro!$H$5=1,VLOOKUP(Resultados!H$12,Listas!$E$2:$F$22,2,FALSE)=1,G!$A24=1),G!$G24,IF(AND(Intro!$H$5=2,VLOOKUP(Resultados!H$12,Listas!$E$2:$F$22,2,FALSE)=1),G!$G24,IF(AND(Intro!$H$5=3,G!$A24=1),G!$G24,IF(Intro!$H$5=4,G!$G24,"NA"))))))</f>
        <v>0</v>
      </c>
      <c r="I27" s="85"/>
      <c r="J27" s="83"/>
      <c r="K27" s="6">
        <f>IF(AND(Intro!$H$5=1,VLOOKUP(Resultados!K$12,Listas!$E$2:$F$22,2,FALSE)=0),"NA",IF(AND(Intro!$H$5=2,VLOOKUP(Resultados!K$12,Listas!$E$2:$F$22,2,FALSE)=0),"NA",IF(AND(Intro!$H$5=1,VLOOKUP(Resultados!K$12,Listas!$E$2:$F$22,2,FALSE)=1,J!$A29=1),J!$G29,IF(AND(Intro!$H$5=2,VLOOKUP(Resultados!K$12,Listas!$E$2:$F$22,2,FALSE)=1),J!$G29,IF(AND(Intro!$H$5=3,J!$A29=1),J!$G29,IF(Intro!$H$5=4,J!$G29,"NA"))))))</f>
        <v>0</v>
      </c>
      <c r="L27" s="83"/>
      <c r="M27" s="83"/>
      <c r="N27" s="83"/>
      <c r="O27" s="6">
        <f>IF(AND(Intro!$H$5=1,VLOOKUP(Resultados!O$12,Listas!$E$2:$F$22,2,FALSE)=0),"NA",IF(AND(Intro!$H$5=2,VLOOKUP(Resultados!O$12,Listas!$E$2:$F$22,2,FALSE)=0),"NA",IF(AND(Intro!$H$5=1,VLOOKUP(Resultados!O$12,Listas!$E$2:$F$22,2,FALSE)=1,N!$A24=1),N!$G24,IF(AND(Intro!$H$5=2,VLOOKUP(Resultados!O$12,Listas!$E$2:$F$22,2,FALSE)=1),N!$G24,IF(AND(Intro!$H$5=3,N!$A24=1),N!$G24,IF(Intro!$H$5=4,N!$G24,"NA"))))))</f>
        <v>0</v>
      </c>
      <c r="P27" s="83"/>
      <c r="Q27" s="3" t="str">
        <f>IF(AND(Intro!$H$5=1,VLOOKUP(Resultados!Q$12,Listas!$E$2:$F$22,2,FALSE)=0),"NA",IF(AND(Intro!$H$5=2,VLOOKUP(Resultados!Q$12,Listas!$E$2:$F$22,2,FALSE)=0),"NA",IF(AND(Intro!$H$5=1,VLOOKUP(Resultados!Q$12,Listas!$E$2:$F$22,2,FALSE)=1,P!$A24=1),P!$G24,IF(AND(Intro!$H$5=2,VLOOKUP(Resultados!Q$12,Listas!$E$2:$F$22,2,FALSE)=1),P!$G24,IF(AND(Intro!$H$5=3,P!$A24=1),P!$G24,IF(Intro!$H$5=4,P!$G24,"NA"))))))</f>
        <v>NA</v>
      </c>
      <c r="R27" s="84"/>
      <c r="S27" s="31">
        <f>IF(AND(Intro!$H$5=1,VLOOKUP(Resultados!S$12,Listas!$E$2:$F$22,2,FALSE)=0),"NA",IF(AND(Intro!$H$5=2,VLOOKUP(Resultados!S$12,Listas!$E$2:$F$22,2,FALSE)=0),"NA",IF(AND(Intro!$H$5=1,VLOOKUP(Resultados!S$12,Listas!$E$2:$F$22,2,FALSE)=1,'R'!$A24=1),'R'!$G24,IF(AND(Intro!$H$5=2,VLOOKUP(Resultados!S$12,Listas!$E$2:$F$22,2,FALSE)=1),'R'!$G24,IF(AND(Intro!$H$5=3,'R'!$A24=1),'R'!$G24,IF(Intro!$H$5=4,'R'!$G24,"NA"))))))</f>
        <v>0</v>
      </c>
      <c r="T27" s="83"/>
      <c r="U27" s="83"/>
      <c r="V27" s="84"/>
    </row>
    <row r="28" spans="1:22" x14ac:dyDescent="0.25">
      <c r="A28" s="67">
        <f t="shared" si="0"/>
        <v>16</v>
      </c>
      <c r="B28" s="81"/>
      <c r="C28" s="82"/>
      <c r="D28" s="82"/>
      <c r="E28" s="83"/>
      <c r="F28" s="84"/>
      <c r="G28" s="81"/>
      <c r="H28" s="33">
        <f>IF(AND(Intro!$H$5=1,VLOOKUP(Resultados!H$12,Listas!$E$2:$F$22,2,FALSE)=0),"NA",IF(AND(Intro!$H$5=2,VLOOKUP(Resultados!H$12,Listas!$E$2:$F$22,2,FALSE)=0),"NA",IF(AND(Intro!$H$5=1,VLOOKUP(Resultados!H$12,Listas!$E$2:$F$22,2,FALSE)=1,G!$A25=1),G!$G25,IF(AND(Intro!$H$5=2,VLOOKUP(Resultados!H$12,Listas!$E$2:$F$22,2,FALSE)=1),G!$G25,IF(AND(Intro!$H$5=3,G!$A25=1),G!$G25,IF(Intro!$H$5=4,G!$G25,"NA"))))))</f>
        <v>0</v>
      </c>
      <c r="I28" s="85"/>
      <c r="J28" s="83"/>
      <c r="K28" s="6">
        <f>IF(AND(Intro!$H$5=1,VLOOKUP(Resultados!K$12,Listas!$E$2:$F$22,2,FALSE)=0),"NA",IF(AND(Intro!$H$5=2,VLOOKUP(Resultados!K$12,Listas!$E$2:$F$22,2,FALSE)=0),"NA",IF(AND(Intro!$H$5=1,VLOOKUP(Resultados!K$12,Listas!$E$2:$F$22,2,FALSE)=1,J!$A30=1),J!$G30,IF(AND(Intro!$H$5=2,VLOOKUP(Resultados!K$12,Listas!$E$2:$F$22,2,FALSE)=1),J!$G30,IF(AND(Intro!$H$5=3,J!$A30=1),J!$G30,IF(Intro!$H$5=4,J!$G30,"NA"))))))</f>
        <v>0</v>
      </c>
      <c r="L28" s="83"/>
      <c r="M28" s="83"/>
      <c r="N28" s="83"/>
      <c r="O28" s="83"/>
      <c r="P28" s="83"/>
      <c r="Q28" s="3" t="str">
        <f>IF(AND(Intro!$H$5=1,VLOOKUP(Resultados!Q$12,Listas!$E$2:$F$22,2,FALSE)=0),"NA",IF(AND(Intro!$H$5=2,VLOOKUP(Resultados!Q$12,Listas!$E$2:$F$22,2,FALSE)=0),"NA",IF(AND(Intro!$H$5=1,VLOOKUP(Resultados!Q$12,Listas!$E$2:$F$22,2,FALSE)=1,P!$A25=1),P!$G25,IF(AND(Intro!$H$5=2,VLOOKUP(Resultados!Q$12,Listas!$E$2:$F$22,2,FALSE)=1),P!$G25,IF(AND(Intro!$H$5=3,P!$A25=1),P!$G25,IF(Intro!$H$5=4,P!$G25,"NA"))))))</f>
        <v>NA</v>
      </c>
      <c r="R28" s="84"/>
      <c r="S28" s="86"/>
      <c r="T28" s="83"/>
      <c r="U28" s="83"/>
      <c r="V28" s="84"/>
    </row>
    <row r="29" spans="1:22" x14ac:dyDescent="0.25">
      <c r="A29" s="67">
        <f t="shared" si="0"/>
        <v>17</v>
      </c>
      <c r="B29" s="81"/>
      <c r="C29" s="82"/>
      <c r="D29" s="82"/>
      <c r="E29" s="83"/>
      <c r="F29" s="84"/>
      <c r="G29" s="81"/>
      <c r="H29" s="33">
        <f>IF(AND(Intro!$H$5=1,VLOOKUP(Resultados!H$12,Listas!$E$2:$F$22,2,FALSE)=0),"NA",IF(AND(Intro!$H$5=2,VLOOKUP(Resultados!H$12,Listas!$E$2:$F$22,2,FALSE)=0),"NA",IF(AND(Intro!$H$5=1,VLOOKUP(Resultados!H$12,Listas!$E$2:$F$22,2,FALSE)=1,G!$A26=1),G!$G26,IF(AND(Intro!$H$5=2,VLOOKUP(Resultados!H$12,Listas!$E$2:$F$22,2,FALSE)=1),G!$G26,IF(AND(Intro!$H$5=3,G!$A26=1),G!$G26,IF(Intro!$H$5=4,G!$G26,"NA"))))))</f>
        <v>0</v>
      </c>
      <c r="I29" s="85"/>
      <c r="J29" s="83"/>
      <c r="K29" s="6">
        <f>IF(AND(Intro!$H$5=1,VLOOKUP(Resultados!K$12,Listas!$E$2:$F$22,2,FALSE)=0),"NA",IF(AND(Intro!$H$5=2,VLOOKUP(Resultados!K$12,Listas!$E$2:$F$22,2,FALSE)=0),"NA",IF(AND(Intro!$H$5=1,VLOOKUP(Resultados!K$12,Listas!$E$2:$F$22,2,FALSE)=1,J!$A32=1),J!$G32,IF(AND(Intro!$H$5=2,VLOOKUP(Resultados!K$12,Listas!$E$2:$F$22,2,FALSE)=1),J!$G32,IF(AND(Intro!$H$5=3,J!$A32=1),J!$G32,IF(Intro!$H$5=4,J!$G32,"NA"))))))</f>
        <v>0</v>
      </c>
      <c r="L29" s="83"/>
      <c r="M29" s="83"/>
      <c r="N29" s="83"/>
      <c r="O29" s="83"/>
      <c r="P29" s="83"/>
      <c r="Q29" s="3" t="str">
        <f>IF(AND(Intro!$H$5=1,VLOOKUP(Resultados!Q$12,Listas!$E$2:$F$22,2,FALSE)=0),"NA",IF(AND(Intro!$H$5=2,VLOOKUP(Resultados!Q$12,Listas!$E$2:$F$22,2,FALSE)=0),"NA",IF(AND(Intro!$H$5=1,VLOOKUP(Resultados!Q$12,Listas!$E$2:$F$22,2,FALSE)=1,P!$A26=1),P!$G26,IF(AND(Intro!$H$5=2,VLOOKUP(Resultados!Q$12,Listas!$E$2:$F$22,2,FALSE)=1),P!$G26,IF(AND(Intro!$H$5=3,P!$A26=1),P!$G26,IF(Intro!$H$5=4,P!$G26,"NA"))))))</f>
        <v>NA</v>
      </c>
      <c r="R29" s="84"/>
      <c r="S29" s="86"/>
      <c r="T29" s="83"/>
      <c r="U29" s="83"/>
      <c r="V29" s="84"/>
    </row>
    <row r="30" spans="1:22" x14ac:dyDescent="0.25">
      <c r="A30" s="67">
        <f t="shared" si="0"/>
        <v>18</v>
      </c>
      <c r="B30" s="81"/>
      <c r="C30" s="82"/>
      <c r="D30" s="82"/>
      <c r="E30" s="83"/>
      <c r="F30" s="84"/>
      <c r="G30" s="81"/>
      <c r="H30" s="84"/>
      <c r="I30" s="81"/>
      <c r="J30" s="83"/>
      <c r="K30" s="6">
        <f>IF(AND(Intro!$H$5=1,VLOOKUP(Resultados!K$12,Listas!$E$2:$F$22,2,FALSE)=0),"NA",IF(AND(Intro!$H$5=2,VLOOKUP(Resultados!K$12,Listas!$E$2:$F$22,2,FALSE)=0),"NA",IF(AND(Intro!$H$5=1,VLOOKUP(Resultados!K$12,Listas!$E$2:$F$22,2,FALSE)=1,J!$A33=1),J!$G33,IF(AND(Intro!$H$5=2,VLOOKUP(Resultados!K$12,Listas!$E$2:$F$22,2,FALSE)=1),J!$G33,IF(AND(Intro!$H$5=3,J!$A33=1),J!$G33,IF(Intro!$H$5=4,J!$G33,"NA"))))))</f>
        <v>0</v>
      </c>
      <c r="L30" s="83"/>
      <c r="M30" s="83"/>
      <c r="N30" s="83"/>
      <c r="O30" s="83"/>
      <c r="P30" s="83"/>
      <c r="Q30" s="3" t="str">
        <f>IF(AND(Intro!$H$5=1,VLOOKUP(Resultados!Q$12,Listas!$E$2:$F$22,2,FALSE)=0),"NA",IF(AND(Intro!$H$5=2,VLOOKUP(Resultados!Q$12,Listas!$E$2:$F$22,2,FALSE)=0),"NA",IF(AND(Intro!$H$5=1,VLOOKUP(Resultados!Q$12,Listas!$E$2:$F$22,2,FALSE)=1,P!$A27=1),P!$G27,IF(AND(Intro!$H$5=2,VLOOKUP(Resultados!Q$12,Listas!$E$2:$F$22,2,FALSE)=1),P!$G27,IF(AND(Intro!$H$5=3,P!$A27=1),P!$G27,IF(Intro!$H$5=4,P!$G27,"NA"))))))</f>
        <v>NA</v>
      </c>
      <c r="R30" s="84"/>
      <c r="S30" s="86"/>
      <c r="T30" s="83"/>
      <c r="U30" s="83"/>
      <c r="V30" s="84"/>
    </row>
    <row r="31" spans="1:22" x14ac:dyDescent="0.25">
      <c r="A31" s="67">
        <f t="shared" si="0"/>
        <v>19</v>
      </c>
      <c r="B31" s="81"/>
      <c r="C31" s="83"/>
      <c r="D31" s="83"/>
      <c r="E31" s="83"/>
      <c r="F31" s="84"/>
      <c r="G31" s="81"/>
      <c r="H31" s="84"/>
      <c r="I31" s="81"/>
      <c r="J31" s="83"/>
      <c r="K31" s="6">
        <f>IF(AND(Intro!$H$5=1,VLOOKUP(Resultados!K$12,Listas!$E$2:$F$22,2,FALSE)=0),"NA",IF(AND(Intro!$H$5=2,VLOOKUP(Resultados!K$12,Listas!$E$2:$F$22,2,FALSE)=0),"NA",IF(AND(Intro!$H$5=1,VLOOKUP(Resultados!K$12,Listas!$E$2:$F$22,2,FALSE)=1,J!$A34=1),J!$G34,IF(AND(Intro!$H$5=2,VLOOKUP(Resultados!K$12,Listas!$E$2:$F$22,2,FALSE)=1),J!$G34,IF(AND(Intro!$H$5=3,J!$A34=1),J!$G34,IF(Intro!$H$5=4,J!$G34,"NA"))))))</f>
        <v>0</v>
      </c>
      <c r="L31" s="83"/>
      <c r="M31" s="83"/>
      <c r="N31" s="83"/>
      <c r="O31" s="83"/>
      <c r="P31" s="83"/>
      <c r="Q31" s="83"/>
      <c r="R31" s="84"/>
      <c r="S31" s="86"/>
      <c r="T31" s="83"/>
      <c r="U31" s="83"/>
      <c r="V31" s="84"/>
    </row>
    <row r="32" spans="1:22" x14ac:dyDescent="0.25">
      <c r="A32" s="67">
        <f t="shared" si="0"/>
        <v>20</v>
      </c>
      <c r="B32" s="81"/>
      <c r="C32" s="83"/>
      <c r="D32" s="83"/>
      <c r="E32" s="83"/>
      <c r="F32" s="84"/>
      <c r="G32" s="81"/>
      <c r="H32" s="84"/>
      <c r="I32" s="81"/>
      <c r="J32" s="83"/>
      <c r="K32" s="6">
        <f>IF(AND(Intro!$H$5=1,VLOOKUP(Resultados!K$12,Listas!$E$2:$F$22,2,FALSE)=0),"NA",IF(AND(Intro!$H$5=2,VLOOKUP(Resultados!K$12,Listas!$E$2:$F$22,2,FALSE)=0),"NA",IF(AND(Intro!$H$5=1,VLOOKUP(Resultados!K$12,Listas!$E$2:$F$22,2,FALSE)=1,J!$A35=1),J!$G35,IF(AND(Intro!$H$5=2,VLOOKUP(Resultados!K$12,Listas!$E$2:$F$22,2,FALSE)=1),J!$G35,IF(AND(Intro!$H$5=3,J!$A35=1),J!$G35,IF(Intro!$H$5=4,J!$G35,"NA"))))))</f>
        <v>0</v>
      </c>
      <c r="L32" s="83"/>
      <c r="M32" s="83"/>
      <c r="N32" s="83"/>
      <c r="O32" s="83"/>
      <c r="P32" s="83"/>
      <c r="Q32" s="83"/>
      <c r="R32" s="84"/>
      <c r="S32" s="86"/>
      <c r="T32" s="83"/>
      <c r="U32" s="83"/>
      <c r="V32" s="84"/>
    </row>
  </sheetData>
  <mergeCells count="2">
    <mergeCell ref="A6:V6"/>
    <mergeCell ref="A1:F1"/>
  </mergeCells>
  <conditionalFormatting sqref="B3:F4">
    <cfRule type="cellIs" dxfId="213" priority="10" operator="between">
      <formula>3.5</formula>
      <formula>4</formula>
    </cfRule>
    <cfRule type="cellIs" dxfId="212" priority="11" operator="between">
      <formula>2.75</formula>
      <formula>3.5</formula>
    </cfRule>
    <cfRule type="cellIs" dxfId="211" priority="12" operator="between">
      <formula>2</formula>
      <formula>2.75</formula>
    </cfRule>
    <cfRule type="cellIs" dxfId="210" priority="13" operator="between">
      <formula>1</formula>
      <formula>2</formula>
    </cfRule>
  </conditionalFormatting>
  <conditionalFormatting sqref="B9:V10">
    <cfRule type="cellIs" dxfId="209" priority="22" operator="between">
      <formula>3.5</formula>
      <formula>4</formula>
    </cfRule>
    <cfRule type="cellIs" dxfId="208" priority="23" operator="between">
      <formula>2.75</formula>
      <formula>3.5</formula>
    </cfRule>
    <cfRule type="cellIs" dxfId="207" priority="24" operator="between">
      <formula>2</formula>
      <formula>2.75</formula>
    </cfRule>
    <cfRule type="cellIs" dxfId="206" priority="25" operator="between">
      <formula>1</formula>
      <formula>2</formula>
    </cfRule>
  </conditionalFormatting>
  <conditionalFormatting sqref="B13:V32">
    <cfRule type="cellIs" dxfId="205" priority="1" operator="equal">
      <formula>"NA"</formula>
    </cfRule>
    <cfRule type="cellIs" dxfId="204" priority="38" operator="equal">
      <formula>1</formula>
    </cfRule>
    <cfRule type="cellIs" dxfId="203" priority="39" operator="equal">
      <formula>2</formula>
    </cfRule>
    <cfRule type="cellIs" dxfId="202" priority="40" operator="equal">
      <formula>3</formula>
    </cfRule>
    <cfRule type="cellIs" dxfId="201" priority="41" operator="equal">
      <formula>4</formula>
    </cfRule>
  </conditionalFormatting>
  <printOptions horizontalCentered="1"/>
  <pageMargins left="0.70866141732283472" right="0.70866141732283472" top="0.74803149606299213" bottom="0.74803149606299213" header="0.31496062992125984" footer="0.31496062992125984"/>
  <pageSetup paperSize="9" scale="82" fitToHeight="0" orientation="landscape" r:id="rId1"/>
  <headerFooter>
    <oddHeader>&amp;C&amp;F - &amp;A</oddHeader>
    <oddFooter>&amp;R&amp;P de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409" r:id="rId4" name="Drop Down 1">
              <controlPr defaultSize="0" autoLine="0" autoPict="0">
                <anchor moveWithCells="1">
                  <from>
                    <xdr:col>22</xdr:col>
                    <xdr:colOff>295275</xdr:colOff>
                    <xdr:row>1</xdr:row>
                    <xdr:rowOff>76200</xdr:rowOff>
                  </from>
                  <to>
                    <xdr:col>28</xdr:col>
                    <xdr:colOff>457200</xdr:colOff>
                    <xdr:row>2</xdr:row>
                    <xdr:rowOff>161925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9B6A2-6392-480B-AED3-D33EA38F92E7}">
  <sheetPr>
    <tabColor rgb="FF002060"/>
    <pageSetUpPr fitToPage="1"/>
  </sheetPr>
  <dimension ref="A1:V32"/>
  <sheetViews>
    <sheetView showGridLines="0" zoomScale="80" zoomScaleNormal="80" workbookViewId="0">
      <selection activeCell="AA14" sqref="AA14"/>
    </sheetView>
  </sheetViews>
  <sheetFormatPr baseColWidth="10" defaultColWidth="11.42578125" defaultRowHeight="15" x14ac:dyDescent="0.25"/>
  <cols>
    <col min="1" max="1" width="22.85546875" style="1" customWidth="1"/>
    <col min="2" max="22" width="6.42578125" style="1" customWidth="1"/>
    <col min="23" max="16384" width="11.42578125" style="1"/>
  </cols>
  <sheetData>
    <row r="1" spans="1:22" ht="15.75" thickBot="1" x14ac:dyDescent="0.3">
      <c r="A1" s="138" t="s">
        <v>433</v>
      </c>
      <c r="B1" s="139"/>
      <c r="C1" s="139"/>
      <c r="D1" s="139"/>
      <c r="E1" s="139"/>
      <c r="F1" s="139"/>
    </row>
    <row r="2" spans="1:22" ht="15.75" thickBot="1" x14ac:dyDescent="0.3">
      <c r="A2" s="89" t="s">
        <v>2</v>
      </c>
      <c r="B2" s="90" t="s">
        <v>3</v>
      </c>
      <c r="C2" s="90" t="s">
        <v>4</v>
      </c>
      <c r="D2" s="90" t="s">
        <v>5</v>
      </c>
      <c r="E2" s="91" t="s">
        <v>6</v>
      </c>
      <c r="F2" s="91" t="s">
        <v>177</v>
      </c>
    </row>
    <row r="3" spans="1:22" x14ac:dyDescent="0.25">
      <c r="A3" s="30" t="s">
        <v>203</v>
      </c>
      <c r="B3" s="120">
        <f>AVERAGE(B9:F9)</f>
        <v>0</v>
      </c>
      <c r="C3" s="120">
        <f>AVERAGE(G9:H9)</f>
        <v>0</v>
      </c>
      <c r="D3" s="120">
        <f>AVERAGE(I9:R9)</f>
        <v>0</v>
      </c>
      <c r="E3" s="120">
        <f>AVERAGE(S9:V9)</f>
        <v>0</v>
      </c>
      <c r="F3" s="121">
        <f>AVERAGE(B3:E3)</f>
        <v>0</v>
      </c>
    </row>
    <row r="4" spans="1:22" ht="15.75" thickBot="1" x14ac:dyDescent="0.3">
      <c r="A4" s="7" t="s">
        <v>202</v>
      </c>
      <c r="B4" s="122" t="e">
        <f>AVERAGE(B10:F10)</f>
        <v>#DIV/0!</v>
      </c>
      <c r="C4" s="122" t="e">
        <f>AVERAGE(G10:H10)</f>
        <v>#DIV/0!</v>
      </c>
      <c r="D4" s="122" t="e">
        <f>AVERAGE(I10:R10)</f>
        <v>#DIV/0!</v>
      </c>
      <c r="E4" s="122" t="e">
        <f>AVERAGE(S10:V10)</f>
        <v>#DIV/0!</v>
      </c>
      <c r="F4" s="123" t="e">
        <f>AVERAGE(B4:E4)</f>
        <v>#DIV/0!</v>
      </c>
    </row>
    <row r="5" spans="1:22" ht="15.75" thickBot="1" x14ac:dyDescent="0.3"/>
    <row r="6" spans="1:22" ht="15.75" thickBot="1" x14ac:dyDescent="0.3">
      <c r="A6" s="135" t="s">
        <v>434</v>
      </c>
      <c r="B6" s="136"/>
      <c r="C6" s="136"/>
      <c r="D6" s="136"/>
      <c r="E6" s="136"/>
      <c r="F6" s="136"/>
      <c r="G6" s="136"/>
      <c r="H6" s="136"/>
      <c r="I6" s="136"/>
      <c r="J6" s="136"/>
      <c r="K6" s="136"/>
      <c r="L6" s="136"/>
      <c r="M6" s="136"/>
      <c r="N6" s="136"/>
      <c r="O6" s="136"/>
      <c r="P6" s="136"/>
      <c r="Q6" s="136"/>
      <c r="R6" s="136"/>
      <c r="S6" s="136"/>
      <c r="T6" s="136"/>
      <c r="U6" s="136"/>
      <c r="V6" s="137"/>
    </row>
    <row r="7" spans="1:22" x14ac:dyDescent="0.25">
      <c r="A7" s="26" t="s">
        <v>2</v>
      </c>
      <c r="B7" s="30" t="s">
        <v>3</v>
      </c>
      <c r="C7" s="87" t="s">
        <v>3</v>
      </c>
      <c r="D7" s="28" t="s">
        <v>3</v>
      </c>
      <c r="E7" s="28" t="s">
        <v>3</v>
      </c>
      <c r="F7" s="29" t="s">
        <v>3</v>
      </c>
      <c r="G7" s="30" t="s">
        <v>4</v>
      </c>
      <c r="H7" s="105" t="s">
        <v>4</v>
      </c>
      <c r="I7" s="30" t="s">
        <v>5</v>
      </c>
      <c r="J7" s="28" t="s">
        <v>5</v>
      </c>
      <c r="K7" s="87" t="s">
        <v>5</v>
      </c>
      <c r="L7" s="28" t="s">
        <v>5</v>
      </c>
      <c r="M7" s="28" t="s">
        <v>5</v>
      </c>
      <c r="N7" s="87" t="s">
        <v>5</v>
      </c>
      <c r="O7" s="87" t="s">
        <v>5</v>
      </c>
      <c r="P7" s="28" t="s">
        <v>5</v>
      </c>
      <c r="Q7" s="28" t="s">
        <v>5</v>
      </c>
      <c r="R7" s="29" t="s">
        <v>5</v>
      </c>
      <c r="S7" s="107" t="s">
        <v>6</v>
      </c>
      <c r="T7" s="28" t="s">
        <v>6</v>
      </c>
      <c r="U7" s="28" t="s">
        <v>6</v>
      </c>
      <c r="V7" s="29" t="s">
        <v>6</v>
      </c>
    </row>
    <row r="8" spans="1:22" ht="15.75" thickBot="1" x14ac:dyDescent="0.3">
      <c r="A8" s="27" t="s">
        <v>7</v>
      </c>
      <c r="B8" s="7" t="s">
        <v>8</v>
      </c>
      <c r="C8" s="88" t="s">
        <v>9</v>
      </c>
      <c r="D8" s="8" t="s">
        <v>10</v>
      </c>
      <c r="E8" s="8" t="s">
        <v>11</v>
      </c>
      <c r="F8" s="9" t="s">
        <v>12</v>
      </c>
      <c r="G8" s="7" t="s">
        <v>13</v>
      </c>
      <c r="H8" s="106" t="s">
        <v>14</v>
      </c>
      <c r="I8" s="7" t="s">
        <v>15</v>
      </c>
      <c r="J8" s="8" t="s">
        <v>3</v>
      </c>
      <c r="K8" s="88" t="s">
        <v>16</v>
      </c>
      <c r="L8" s="8" t="s">
        <v>17</v>
      </c>
      <c r="M8" s="8" t="s">
        <v>18</v>
      </c>
      <c r="N8" s="88" t="s">
        <v>19</v>
      </c>
      <c r="O8" s="88" t="s">
        <v>20</v>
      </c>
      <c r="P8" s="8" t="s">
        <v>21</v>
      </c>
      <c r="Q8" s="8" t="s">
        <v>22</v>
      </c>
      <c r="R8" s="9" t="s">
        <v>23</v>
      </c>
      <c r="S8" s="108" t="s">
        <v>24</v>
      </c>
      <c r="T8" s="8" t="s">
        <v>25</v>
      </c>
      <c r="U8" s="8" t="s">
        <v>26</v>
      </c>
      <c r="V8" s="9" t="s">
        <v>27</v>
      </c>
    </row>
    <row r="9" spans="1:22" x14ac:dyDescent="0.25">
      <c r="A9" s="92" t="s">
        <v>39</v>
      </c>
      <c r="B9" s="124" t="str">
        <f>IFERROR(AVERAGE($B$13:$B$22)/4,"NA")</f>
        <v>NA</v>
      </c>
      <c r="C9" s="125">
        <f>IFERROR(AVERAGE($C$13:$C$22)/4,"NA")</f>
        <v>0</v>
      </c>
      <c r="D9" s="125" t="str">
        <f>IFERROR(AVERAGE($D$13:$D$22)/4,"NA")</f>
        <v>NA</v>
      </c>
      <c r="E9" s="125" t="str">
        <f>IFERROR(AVERAGE($E$13:$E$16)/4,"NA")</f>
        <v>NA</v>
      </c>
      <c r="F9" s="126" t="str">
        <f>IFERROR(AVERAGE($F$13:$F$22)/4,"NA")</f>
        <v>NA</v>
      </c>
      <c r="G9" s="124" t="str">
        <f>IFERROR(AVERAGE($G$13:$G$22)/4,"NA")</f>
        <v>NA</v>
      </c>
      <c r="H9" s="126">
        <f>IFERROR(AVERAGE($H$13:$H$29)/4,"NA")</f>
        <v>0</v>
      </c>
      <c r="I9" s="124" t="str">
        <f>IFERROR(AVERAGE($I$13:$I$23)/4,"NA")</f>
        <v>NA</v>
      </c>
      <c r="J9" s="125" t="str">
        <f>IFERROR(AVERAGE($J$13:$J$25)/4,"NA")</f>
        <v>NA</v>
      </c>
      <c r="K9" s="125">
        <f>IFERROR(AVERAGE($K$13:$K$32)/4,"NA")</f>
        <v>0</v>
      </c>
      <c r="L9" s="125" t="str">
        <f>IFERROR(AVERAGE($L$13:$L$22)/4,"NA")</f>
        <v>NA</v>
      </c>
      <c r="M9" s="125" t="str">
        <f>IFERROR(AVERAGE($M$13:$M$22)/4,"NA")</f>
        <v>NA</v>
      </c>
      <c r="N9" s="125">
        <f>IFERROR(AVERAGE($N$13:$N$24)/4,"NA")</f>
        <v>0</v>
      </c>
      <c r="O9" s="125">
        <f>IFERROR(AVERAGE($O$13:$O$27)/4,"NA")</f>
        <v>0</v>
      </c>
      <c r="P9" s="125" t="str">
        <f>IFERROR(AVERAGE($P$13:$P$22)/4,"NA")</f>
        <v>NA</v>
      </c>
      <c r="Q9" s="125" t="str">
        <f>IFERROR(AVERAGE($Q$13:$Q$30)/4,"NA")</f>
        <v>NA</v>
      </c>
      <c r="R9" s="126" t="str">
        <f>IFERROR(AVERAGE($R$13:$R$26)/4,"NA")</f>
        <v>NA</v>
      </c>
      <c r="S9" s="127">
        <f>IFERROR(AVERAGE($S$13:$S$27)/4,"NA")</f>
        <v>0</v>
      </c>
      <c r="T9" s="125" t="str">
        <f>IFERROR(AVERAGE($T$13:$T$23)/4,"NA")</f>
        <v>NA</v>
      </c>
      <c r="U9" s="125" t="str">
        <f>IFERROR(AVERAGE($U$13:$U$22)/4,"NA")</f>
        <v>NA</v>
      </c>
      <c r="V9" s="128" t="str">
        <f>IFERROR(AVERAGE($V$13:$V$24)/4,"NA")</f>
        <v>NA</v>
      </c>
    </row>
    <row r="10" spans="1:22" ht="15.75" thickBot="1" x14ac:dyDescent="0.3">
      <c r="A10" s="98" t="s">
        <v>151</v>
      </c>
      <c r="B10" s="129" t="str">
        <f>IF(B9="NA","NA",+A!G24/4)</f>
        <v>NA</v>
      </c>
      <c r="C10" s="130" t="e">
        <f>IF(C9="NA","NA",+B!G24/4)</f>
        <v>#DIV/0!</v>
      </c>
      <c r="D10" s="131" t="str">
        <f>IF(D9="NA","NA",+'C'!G24/4)</f>
        <v>NA</v>
      </c>
      <c r="E10" s="131" t="str">
        <f>IF(E9="NA","NA",+D!G18/4)</f>
        <v>NA</v>
      </c>
      <c r="F10" s="132" t="str">
        <f>IF(F9="NA","NA",+E!G24/4)</f>
        <v>NA</v>
      </c>
      <c r="G10" s="129" t="str">
        <f>IF(G9="NA","NA",+F!G24/4)</f>
        <v>NA</v>
      </c>
      <c r="H10" s="132" t="e">
        <f>IF(H9="NA","NA",+G!G31/4)</f>
        <v>#DIV/0!</v>
      </c>
      <c r="I10" s="129" t="str">
        <f>IF(I9="NA","NA",+H!G25/4)</f>
        <v>NA</v>
      </c>
      <c r="J10" s="131" t="str">
        <f>IF(J9="NA","NA",+I!G27/4)</f>
        <v>NA</v>
      </c>
      <c r="K10" s="131" t="e">
        <f>IF(K9="NA","NA",+J!G40/4)</f>
        <v>#DIV/0!</v>
      </c>
      <c r="L10" s="131" t="str">
        <f>IF(L9="NA","NA",+K!G24/4)</f>
        <v>NA</v>
      </c>
      <c r="M10" s="131" t="str">
        <f>IF(M9="NA","NA",+L!G24/4)</f>
        <v>NA</v>
      </c>
      <c r="N10" s="131" t="e">
        <f>IF(N9="NA","NA",+M!G26/4)</f>
        <v>#DIV/0!</v>
      </c>
      <c r="O10" s="131" t="e">
        <f>IF(O9="NA","NA",+N!G29/4)</f>
        <v>#DIV/0!</v>
      </c>
      <c r="P10" s="131" t="str">
        <f>IF(P9="NA","NA",+O!G24/4)</f>
        <v>NA</v>
      </c>
      <c r="Q10" s="131" t="str">
        <f>IF(Q9="NA","NA",+P!G32/4)</f>
        <v>NA</v>
      </c>
      <c r="R10" s="132" t="str">
        <f>IF(R9="NA","NA",+Q!G28/4)</f>
        <v>NA</v>
      </c>
      <c r="S10" s="133" t="e">
        <f>IF(S9="NA","NA",+'R'!G29/4)</f>
        <v>#DIV/0!</v>
      </c>
      <c r="T10" s="131" t="str">
        <f>IF(T9="NA","NA",+S!G25/4)</f>
        <v>NA</v>
      </c>
      <c r="U10" s="131" t="str">
        <f>IF(U9="NA","NA",+T!G24/4)</f>
        <v>NA</v>
      </c>
      <c r="V10" s="134" t="str">
        <f>IF(V9="NA","NA",+U!G26/4)</f>
        <v>NA</v>
      </c>
    </row>
    <row r="11" spans="1:22" ht="15.75" thickBot="1" x14ac:dyDescent="0.3">
      <c r="A11" s="25"/>
      <c r="B11" s="2"/>
      <c r="C11" s="2"/>
      <c r="D11" s="2"/>
      <c r="E11" s="2"/>
      <c r="F11" s="2"/>
      <c r="G11" s="2"/>
      <c r="H11" s="2"/>
      <c r="I11" s="2"/>
      <c r="J11" s="2"/>
      <c r="K11" s="2"/>
      <c r="L11" s="2"/>
      <c r="M11" s="2"/>
      <c r="N11" s="2"/>
      <c r="O11" s="2"/>
      <c r="P11" s="2"/>
      <c r="Q11" s="2"/>
      <c r="R11" s="2"/>
      <c r="S11" s="2"/>
      <c r="T11" s="2"/>
      <c r="U11" s="2"/>
      <c r="V11" s="44"/>
    </row>
    <row r="12" spans="1:22" ht="15.75" thickBot="1" x14ac:dyDescent="0.3">
      <c r="A12" s="65" t="s">
        <v>150</v>
      </c>
      <c r="B12" s="46" t="s">
        <v>8</v>
      </c>
      <c r="C12" s="47" t="s">
        <v>9</v>
      </c>
      <c r="D12" s="47" t="s">
        <v>10</v>
      </c>
      <c r="E12" s="47" t="s">
        <v>11</v>
      </c>
      <c r="F12" s="48" t="s">
        <v>12</v>
      </c>
      <c r="G12" s="70" t="s">
        <v>13</v>
      </c>
      <c r="H12" s="69" t="s">
        <v>14</v>
      </c>
      <c r="I12" s="46" t="s">
        <v>15</v>
      </c>
      <c r="J12" s="47" t="s">
        <v>3</v>
      </c>
      <c r="K12" s="47" t="s">
        <v>16</v>
      </c>
      <c r="L12" s="47" t="s">
        <v>17</v>
      </c>
      <c r="M12" s="47" t="s">
        <v>18</v>
      </c>
      <c r="N12" s="47" t="s">
        <v>19</v>
      </c>
      <c r="O12" s="47" t="s">
        <v>20</v>
      </c>
      <c r="P12" s="47" t="s">
        <v>21</v>
      </c>
      <c r="Q12" s="47" t="s">
        <v>22</v>
      </c>
      <c r="R12" s="48" t="s">
        <v>23</v>
      </c>
      <c r="S12" s="68" t="s">
        <v>24</v>
      </c>
      <c r="T12" s="68" t="s">
        <v>25</v>
      </c>
      <c r="U12" s="68" t="s">
        <v>26</v>
      </c>
      <c r="V12" s="69" t="s">
        <v>27</v>
      </c>
    </row>
    <row r="13" spans="1:22" x14ac:dyDescent="0.25">
      <c r="A13" s="66">
        <v>1</v>
      </c>
      <c r="B13" s="111" t="str">
        <f>IF(AND(Intro!$H$5=1,VLOOKUP('Resultados %'!B$12,Listas!$E$2:$F$22,2,FALSE)=0),"NA",IF(AND(Intro!$H$5=2,VLOOKUP('Resultados %'!B$12,Listas!$E$2:$F$22,2,FALSE)=0),"NA",IF(AND(Intro!$H$5=1,VLOOKUP('Resultados %'!B$12,Listas!$E$2:$F$22,2,FALSE)=1,A!A10=1),A!G10,IF(AND(Intro!$H$5=2,VLOOKUP('Resultados %'!B$12,Listas!$E$2:$F$22,2,FALSE)=1),A!G10,IF(AND(Intro!$H$5=3,A!A10=1),A!G10,IF(Intro!$H$5=4,A!G10,"NA"))))))</f>
        <v>NA</v>
      </c>
      <c r="C13" s="38">
        <f>IF(AND(Intro!$H$5=1,VLOOKUP('Resultados %'!C$12,Listas!$E$2:$F$22,2,FALSE)=0),"NA",IF(AND(Intro!$H$5=2,VLOOKUP('Resultados %'!C$12,Listas!$E$2:$F$22,2,FALSE)=0),"NA",IF(AND(Intro!$H$5=1,VLOOKUP('Resultados %'!C$12,Listas!$E$2:$F$22,2,FALSE)=1,B!$A10=1),B!$G10,IF(AND(Intro!$H$5=2,VLOOKUP('Resultados %'!C$12,Listas!$E$2:$F$22,2,FALSE)=1),B!$G10,IF(AND(Intro!$H$5=3,B!$A10=1),B!$G10,IF(Intro!$H$5=4,B!$G10,"NA"))))))</f>
        <v>0</v>
      </c>
      <c r="D13" s="38" t="str">
        <f>IF(AND(Intro!$H$5=1,VLOOKUP('Resultados %'!D$12,Listas!$E$2:$F$22,2,FALSE)=0),"NA",IF(AND(Intro!$H$5=2,VLOOKUP('Resultados %'!D$12,Listas!$E$2:$F$22,2,FALSE)=0),"NA",IF(AND(Intro!$H$5=1,VLOOKUP('Resultados %'!D$12,Listas!$E$2:$F$22,2,FALSE)=1,'C'!$A10=1),'C'!$G10,IF(AND(Intro!$H$5=2,VLOOKUP('Resultados %'!D$12,Listas!$E$2:$F$22,2,FALSE)=1),'C'!$G10,IF(AND(Intro!$H$5=3,'C'!$A10=1),'C'!$G10,IF(Intro!$H$5=4,'C'!$G10,"NA"))))))</f>
        <v>NA</v>
      </c>
      <c r="E13" s="38" t="str">
        <f>IF(AND(Intro!$H$5=1,VLOOKUP('Resultados %'!E$12,Listas!$E$2:$F$22,2,FALSE)=0),"NA",IF(AND(Intro!$H$5=2,VLOOKUP('Resultados %'!E$12,Listas!$E$2:$F$22,2,FALSE)=0),"NA",IF(AND(Intro!$H$5=1,VLOOKUP('Resultados %'!E$12,Listas!$E$2:$F$22,2,FALSE)=1,D!$A10=1),D!$G10,IF(AND(Intro!$H$5=2,VLOOKUP('Resultados %'!E$12,Listas!$E$2:$F$22,2,FALSE)=1),D!$G10,IF(AND(Intro!$H$5=3,D!$A10=1),D!$G10,IF(Intro!$H$5=4,D!$G10,"NA"))))))</f>
        <v>NA</v>
      </c>
      <c r="F13" s="37" t="str">
        <f>IF(AND(Intro!$H$5=1,VLOOKUP('Resultados %'!F$12,Listas!$E$2:$F$22,2,FALSE)=0),"NA",IF(AND(Intro!$H$5=2,VLOOKUP('Resultados %'!F$12,Listas!$E$2:$F$22,2,FALSE)=0),"NA",IF(AND(Intro!$H$5=1,VLOOKUP('Resultados %'!F$12,Listas!$E$2:$F$22,2,FALSE)=1,E!$A10=1),E!$G10,IF(AND(Intro!$H$5=2,VLOOKUP('Resultados %'!F$12,Listas!$E$2:$F$22,2,FALSE)=1),E!$G10,IF(AND(Intro!$H$5=3,E!$A10=1),E!$G10,IF(Intro!$H$5=4,E!$G10,"NA"))))))</f>
        <v>NA</v>
      </c>
      <c r="G13" s="36" t="str">
        <f>IF(AND(Intro!$H$5=1,VLOOKUP('Resultados %'!G$12,Listas!$E$2:$F$22,2,FALSE)=0),"NA",IF(AND(Intro!$H$5=2,VLOOKUP('Resultados %'!G$12,Listas!$E$2:$F$22,2,FALSE)=0),"NA",IF(AND(Intro!$H$5=1,VLOOKUP('Resultados %'!G$12,Listas!$E$2:$F$22,2,FALSE)=1,F!$A10=1),F!$G10,IF(AND(Intro!$H$5=2,VLOOKUP('Resultados %'!G$12,Listas!$E$2:$F$22,2,FALSE)=1),F!$G10,IF(AND(Intro!$H$5=3,F!$A10=1),F!$G10,IF(Intro!$H$5=4,F!$G10,"NA"))))))</f>
        <v>NA</v>
      </c>
      <c r="H13" s="37">
        <f>IF(AND(Intro!$H$5=1,VLOOKUP('Resultados %'!H$12,Listas!$E$2:$F$22,2,FALSE)=0),"NA",IF(AND(Intro!$H$5=2,VLOOKUP('Resultados %'!H$12,Listas!$E$2:$F$22,2,FALSE)=0),"NA",IF(AND(Intro!$H$5=1,VLOOKUP('Resultados %'!H$12,Listas!$E$2:$F$22,2,FALSE)=1,G!$A10=1),G!$G10,IF(AND(Intro!$H$5=2,VLOOKUP('Resultados %'!H$12,Listas!$E$2:$F$22,2,FALSE)=1),G!$G10,IF(AND(Intro!$H$5=3,G!$A10=1),G!$G10,IF(Intro!$H$5=4,G!$G10,"NA"))))))</f>
        <v>0</v>
      </c>
      <c r="I13" s="36" t="str">
        <f>IF(AND(Intro!$H$5=1,VLOOKUP('Resultados %'!I$12,Listas!$E$2:$F$22,2,FALSE)=0),"NA",IF(AND(Intro!$H$5=2,VLOOKUP('Resultados %'!I$12,Listas!$E$2:$F$22,2,FALSE)=0),"NA",IF(AND(Intro!$H$5=1,VLOOKUP('Resultados %'!I$12,Listas!$E$2:$F$22,2,FALSE)=1,H!$A10=1),H!$G10,IF(AND(Intro!$H$5=2,VLOOKUP('Resultados %'!I$12,Listas!$E$2:$F$22,2,FALSE)=1),H!$G10,IF(AND(Intro!$H$5=3,H!$A10=1),H!$G10,IF(Intro!$H$5=4,H!$G10,"NA"))))))</f>
        <v>NA</v>
      </c>
      <c r="J13" s="38" t="str">
        <f>IF(AND(Intro!$H$5=1,VLOOKUP('Resultados %'!J$12,Listas!$E$2:$F$22,2,FALSE)=0),"NA",IF(AND(Intro!$H$5=2,VLOOKUP('Resultados %'!J$12,Listas!$E$2:$F$22,2,FALSE)=0),"NA",IF(AND(Intro!$H$5=1,VLOOKUP('Resultados %'!J$12,Listas!$E$2:$F$22,2,FALSE)=1,I!$A10=1),I!$G10,IF(AND(Intro!$H$5=2,VLOOKUP('Resultados %'!J$12,Listas!$E$2:$F$22,2,FALSE)=1),I!$G10,IF(AND(Intro!$H$5=3,I!$A10=1),I!$G10,IF(Intro!$H$5=4,I!$G10,"NA"))))))</f>
        <v>NA</v>
      </c>
      <c r="K13" s="38">
        <f>IF(AND(Intro!$H$5=1,VLOOKUP('Resultados %'!K$12,Listas!$E$2:$F$22,2,FALSE)=0),"NA",IF(AND(Intro!$H$5=2,VLOOKUP('Resultados %'!K$12,Listas!$E$2:$F$22,2,FALSE)=0),"NA",IF(AND(Intro!$H$5=1,VLOOKUP('Resultados %'!K$12,Listas!$E$2:$F$22,2,FALSE)=1,J!$A11=1),J!$G11,IF(AND(Intro!$H$5=2,VLOOKUP('Resultados %'!K$12,Listas!$E$2:$F$22,2,FALSE)=1),J!$G11,IF(AND(Intro!$H$5=3,J!$A11=1),J!$G11,IF(Intro!$H$5=4,J!$G11,"NA"))))))</f>
        <v>0</v>
      </c>
      <c r="L13" s="38" t="str">
        <f>IF(AND(Intro!$H$5=1,VLOOKUP('Resultados %'!L$12,Listas!$E$2:$F$22,2,FALSE)=0),"NA",IF(AND(Intro!$H$5=2,VLOOKUP('Resultados %'!L$12,Listas!$E$2:$F$22,2,FALSE)=0),"NA",IF(AND(Intro!$H$5=1,VLOOKUP('Resultados %'!L$12,Listas!$E$2:$F$22,2,FALSE)=1,K!$A10=1),K!$G10,IF(AND(Intro!$H$5=2,VLOOKUP('Resultados %'!L$12,Listas!$E$2:$F$22,2,FALSE)=1),K!$G10,IF(AND(Intro!$H$5=3,K!$A10=1),K!$G10,IF(Intro!$H$5=4,K!$G10,"NA"))))))</f>
        <v>NA</v>
      </c>
      <c r="M13" s="38" t="str">
        <f>IF(AND(Intro!$H$5=1,VLOOKUP('Resultados %'!M$12,Listas!$E$2:$F$22,2,FALSE)=0),"NA",IF(AND(Intro!$H$5=2,VLOOKUP('Resultados %'!M$12,Listas!$E$2:$F$22,2,FALSE)=0),"NA",IF(AND(Intro!$H$5=1,VLOOKUP('Resultados %'!M$12,Listas!$E$2:$F$22,2,FALSE)=1,L!$A10=1),L!$G10,IF(AND(Intro!$H$5=2,VLOOKUP('Resultados %'!M$12,Listas!$E$2:$F$22,2,FALSE)=1),L!$G10,IF(AND(Intro!$H$5=3,L!$A10=1),L!$G10,IF(Intro!$H$5=4,L!$G10,"NA"))))))</f>
        <v>NA</v>
      </c>
      <c r="N13" s="38">
        <f>IF(AND(Intro!$H$5=1,VLOOKUP('Resultados %'!N$12,Listas!$E$2:$F$22,2,FALSE)=0),"NA",IF(AND(Intro!$H$5=2,VLOOKUP('Resultados %'!N$12,Listas!$E$2:$F$22,2,FALSE)=0),"NA",IF(AND(Intro!$H$5=1,VLOOKUP('Resultados %'!N$12,Listas!$E$2:$F$22,2,FALSE)=1,M!$A10=1),M!$G10,IF(AND(Intro!$H$5=2,VLOOKUP('Resultados %'!N$12,Listas!$E$2:$F$22,2,FALSE)=1),M!$G10,IF(AND(Intro!$H$5=3,M!$A10=1),M!$G10,IF(Intro!$H$5=4,M!$G10,"NA"))))))</f>
        <v>0</v>
      </c>
      <c r="O13" s="38">
        <f>IF(AND(Intro!$H$5=1,VLOOKUP('Resultados %'!O$12,Listas!$E$2:$F$22,2,FALSE)=0),"NA",IF(AND(Intro!$H$5=2,VLOOKUP('Resultados %'!O$12,Listas!$E$2:$F$22,2,FALSE)=0),"NA",IF(AND(Intro!$H$5=1,VLOOKUP('Resultados %'!O$12,Listas!$E$2:$F$22,2,FALSE)=1,N!$A10=1),N!$G10,IF(AND(Intro!$H$5=2,VLOOKUP('Resultados %'!O$12,Listas!$E$2:$F$22,2,FALSE)=1),N!$G10,IF(AND(Intro!$H$5=3,N!$A10=1),N!$G10,IF(Intro!$H$5=4,N!$G10,"NA"))))))</f>
        <v>0</v>
      </c>
      <c r="P13" s="38" t="str">
        <f>IF(AND(Intro!$H$5=1,VLOOKUP('Resultados %'!P$12,Listas!$E$2:$F$22,2,FALSE)=0),"NA",IF(AND(Intro!$H$5=2,VLOOKUP('Resultados %'!P$12,Listas!$E$2:$F$22,2,FALSE)=0),"NA",IF(AND(Intro!$H$5=1,VLOOKUP('Resultados %'!P$12,Listas!$E$2:$F$22,2,FALSE)=1,O!$A10=1),O!$G10,IF(AND(Intro!$H$5=2,VLOOKUP('Resultados %'!P$12,Listas!$E$2:$F$22,2,FALSE)=1),O!$G10,IF(AND(Intro!$H$5=3,O!$A10=1),O!$G10,IF(Intro!$H$5=4,O!$G10,"NA"))))))</f>
        <v>NA</v>
      </c>
      <c r="Q13" s="38" t="str">
        <f>IF(AND(Intro!$H$5=1,VLOOKUP('Resultados %'!Q$12,Listas!$E$2:$F$22,2,FALSE)=0),"NA",IF(AND(Intro!$H$5=2,VLOOKUP('Resultados %'!Q$12,Listas!$E$2:$F$22,2,FALSE)=0),"NA",IF(AND(Intro!$H$5=1,VLOOKUP('Resultados %'!Q$12,Listas!$E$2:$F$22,2,FALSE)=1,P!$A10=1),P!$G10,IF(AND(Intro!$H$5=2,VLOOKUP('Resultados %'!Q$12,Listas!$E$2:$F$22,2,FALSE)=1),P!$G10,IF(AND(Intro!$H$5=3,P!$A10=1),P!$G10,IF(Intro!$H$5=4,P!$G10,"NA"))))))</f>
        <v>NA</v>
      </c>
      <c r="R13" s="37" t="str">
        <f>IF(AND(Intro!$H$5=1,VLOOKUP('Resultados %'!R$12,Listas!$E$2:$F$22,2,FALSE)=0),"NA",IF(AND(Intro!$H$5=2,VLOOKUP('Resultados %'!R$12,Listas!$E$2:$F$22,2,FALSE)=0),"NA",IF(AND(Intro!$H$5=1,VLOOKUP('Resultados %'!R$12,Listas!$E$2:$F$22,2,FALSE)=1,Q!$A10=1),Q!$G10,IF(AND(Intro!$H$5=2,VLOOKUP('Resultados %'!R$12,Listas!$E$2:$F$22,2,FALSE)=1),Q!$G10,IF(AND(Intro!$H$5=3,Q!$A10=1),Q!$G10,IF(Intro!$H$5=4,Q!$G10,"NA"))))))</f>
        <v>NA</v>
      </c>
      <c r="S13" s="43">
        <f>IF(AND(Intro!$H$5=1,VLOOKUP('Resultados %'!S$12,Listas!$E$2:$F$22,2,FALSE)=0),"NA",IF(AND(Intro!$H$5=2,VLOOKUP('Resultados %'!S$12,Listas!$E$2:$F$22,2,FALSE)=0),"NA",IF(AND(Intro!$H$5=1,VLOOKUP('Resultados %'!S$12,Listas!$E$2:$F$22,2,FALSE)=1,'R'!$A10=1),'R'!$G10,IF(AND(Intro!$H$5=2,VLOOKUP('Resultados %'!S$12,Listas!$E$2:$F$22,2,FALSE)=1),'R'!$G10,IF(AND(Intro!$H$5=3,'R'!$A10=1),'R'!$G10,IF(Intro!$H$5=4,'R'!$G10,"NA"))))))</f>
        <v>0</v>
      </c>
      <c r="T13" s="38" t="str">
        <f>IF(AND(Intro!$H$5=1,VLOOKUP('Resultados %'!T$12,Listas!$E$2:$F$22,2,FALSE)=0),"NA",IF(AND(Intro!$H$5=2,VLOOKUP('Resultados %'!T$12,Listas!$E$2:$F$22,2,FALSE)=0),"NA",IF(AND(Intro!$H$5=1,VLOOKUP('Resultados %'!T$12,Listas!$E$2:$F$22,2,FALSE)=1,S!$A10=1),S!$G10,IF(AND(Intro!$H$5=2,VLOOKUP('Resultados %'!T$12,Listas!$E$2:$F$22,2,FALSE)=1),S!$G10,IF(AND(Intro!$H$5=3,S!$A10=1),S!$G10,IF(Intro!$H$5=4,S!$G10,"NA"))))))</f>
        <v>NA</v>
      </c>
      <c r="U13" s="38" t="str">
        <f>IF(AND(Intro!$H$5=1,VLOOKUP('Resultados %'!U$12,Listas!$E$2:$F$22,2,FALSE)=0),"NA",IF(AND(Intro!$H$5=2,VLOOKUP('Resultados %'!U$12,Listas!$E$2:$F$22,2,FALSE)=0),"NA",IF(AND(Intro!$H$5=1,VLOOKUP('Resultados %'!U$12,Listas!$E$2:$F$22,2,FALSE)=1,T!$A10=1),T!$G10,IF(AND(Intro!$H$5=2,VLOOKUP('Resultados %'!U$12,Listas!$E$2:$F$22,2,FALSE)=1),T!$G10,IF(AND(Intro!$H$5=3,T!$A10=1),T!$G10,IF(Intro!$H$5=4,T!$G10,"NA"))))))</f>
        <v>NA</v>
      </c>
      <c r="V13" s="37" t="str">
        <f>IF(AND(Intro!$H$5=1,VLOOKUP('Resultados %'!V$12,Listas!$E$2:$F$22,2,FALSE)=0),"NA",IF(AND(Intro!$H$5=2,VLOOKUP('Resultados %'!V$12,Listas!$E$2:$F$22,2,FALSE)=0),"NA",IF(AND(Intro!$H$5=1,VLOOKUP('Resultados %'!V$12,Listas!$E$2:$F$22,2,FALSE)=1,U!$A10=1),U!$G10,IF(AND(Intro!$H$5=2,VLOOKUP('Resultados %'!V$12,Listas!$E$2:$F$22,2,FALSE)=1),U!$G10,IF(AND(Intro!$H$5=3,U!$A10=1),U!$G10,IF(Intro!$H$5=4,U!$G10,"NA"))))))</f>
        <v>NA</v>
      </c>
    </row>
    <row r="14" spans="1:22" x14ac:dyDescent="0.25">
      <c r="A14" s="67">
        <f>A13+1</f>
        <v>2</v>
      </c>
      <c r="B14" s="32" t="str">
        <f>IF(AND(Intro!$H$5=1,VLOOKUP('Resultados %'!B$12,Listas!$E$2:$F$22,2,FALSE)=0),"NA",IF(AND(Intro!$H$5=2,VLOOKUP('Resultados %'!B$12,Listas!$E$2:$F$22,2,FALSE)=0),"NA",IF(AND(Intro!$H$5=3,A!A11=1),A!G11,IF(Intro!$H$5=4,A!G11,"NA"))))</f>
        <v>NA</v>
      </c>
      <c r="C14" s="6">
        <f>IF(AND(Intro!$H$5=1,VLOOKUP('Resultados %'!C$12,Listas!$E$2:$F$22,2,FALSE)=0),"NA",IF(AND(Intro!$H$5=2,VLOOKUP('Resultados %'!C$12,Listas!$E$2:$F$22,2,FALSE)=0),"NA",IF(AND(Intro!$H$5=1,VLOOKUP('Resultados %'!C$12,Listas!$E$2:$F$22,2,FALSE)=1,B!$A11=1),B!$G11,IF(AND(Intro!$H$5=2,VLOOKUP('Resultados %'!C$12,Listas!$E$2:$F$22,2,FALSE)=1),B!$G11,IF(AND(Intro!$H$5=3,B!$A11=1),B!$G11,IF(Intro!$H$5=4,B!$G11,"NA"))))))</f>
        <v>0</v>
      </c>
      <c r="D14" s="6" t="str">
        <f>IF(AND(Intro!$H$5=1,VLOOKUP('Resultados %'!D$12,Listas!$E$2:$F$22,2,FALSE)=0),"NA",IF(AND(Intro!$H$5=2,VLOOKUP('Resultados %'!D$12,Listas!$E$2:$F$22,2,FALSE)=0),"NA",IF(AND(Intro!$H$5=1,VLOOKUP('Resultados %'!D$12,Listas!$E$2:$F$22,2,FALSE)=1,'C'!$A11=1),'C'!$G11,IF(AND(Intro!$H$5=2,VLOOKUP('Resultados %'!D$12,Listas!$E$2:$F$22,2,FALSE)=1),'C'!$G11,IF(AND(Intro!$H$5=3,'C'!$A11=1),'C'!$G11,IF(Intro!$H$5=4,'C'!$G11,"NA"))))))</f>
        <v>NA</v>
      </c>
      <c r="E14" s="6" t="str">
        <f>IF(AND(Intro!$H$5=1,VLOOKUP('Resultados %'!E$12,Listas!$E$2:$F$22,2,FALSE)=0),"NA",IF(AND(Intro!$H$5=2,VLOOKUP('Resultados %'!E$12,Listas!$E$2:$F$22,2,FALSE)=0),"NA",IF(AND(Intro!$H$5=1,VLOOKUP('Resultados %'!E$12,Listas!$E$2:$F$22,2,FALSE)=1,D!$A11=1),D!$G11,IF(AND(Intro!$H$5=2,VLOOKUP('Resultados %'!E$12,Listas!$E$2:$F$22,2,FALSE)=1),D!$G11,IF(AND(Intro!$H$5=3,D!$A11=1),D!$G11,IF(Intro!$H$5=4,D!$G11,"NA"))))))</f>
        <v>NA</v>
      </c>
      <c r="F14" s="33" t="str">
        <f>IF(AND(Intro!$H$5=1,VLOOKUP('Resultados %'!F$12,Listas!$E$2:$F$22,2,FALSE)=0),"NA",IF(AND(Intro!$H$5=2,VLOOKUP('Resultados %'!F$12,Listas!$E$2:$F$22,2,FALSE)=0),"NA",IF(AND(Intro!$H$5=1,VLOOKUP('Resultados %'!F$12,Listas!$E$2:$F$22,2,FALSE)=1,E!$A11=1),E!$G11,IF(AND(Intro!$H$5=2,VLOOKUP('Resultados %'!F$12,Listas!$E$2:$F$22,2,FALSE)=1),E!$G11,IF(AND(Intro!$H$5=3,E!$A11=1),E!$G11,IF(Intro!$H$5=4,E!$G11,"NA"))))))</f>
        <v>NA</v>
      </c>
      <c r="G14" s="32" t="str">
        <f>IF(AND(Intro!$H$5=1,VLOOKUP('Resultados %'!G$12,Listas!$E$2:$F$22,2,FALSE)=0),"NA",IF(AND(Intro!$H$5=2,VLOOKUP('Resultados %'!G$12,Listas!$E$2:$F$22,2,FALSE)=0),"NA",IF(AND(Intro!$H$5=1,VLOOKUP('Resultados %'!G$12,Listas!$E$2:$F$22,2,FALSE)=1,F!$A11=1),F!$G11,IF(AND(Intro!$H$5=2,VLOOKUP('Resultados %'!G$12,Listas!$E$2:$F$22,2,FALSE)=1),F!$G11,IF(AND(Intro!$H$5=3,F!$A11=1),F!$G11,IF(Intro!$H$5=4,F!$G11,"NA"))))))</f>
        <v>NA</v>
      </c>
      <c r="H14" s="33">
        <f>IF(AND(Intro!$H$5=1,VLOOKUP('Resultados %'!H$12,Listas!$E$2:$F$22,2,FALSE)=0),"NA",IF(AND(Intro!$H$5=2,VLOOKUP('Resultados %'!H$12,Listas!$E$2:$F$22,2,FALSE)=0),"NA",IF(AND(Intro!$H$5=1,VLOOKUP('Resultados %'!H$12,Listas!$E$2:$F$22,2,FALSE)=1,G!$A11=1),G!$G11,IF(AND(Intro!$H$5=2,VLOOKUP('Resultados %'!H$12,Listas!$E$2:$F$22,2,FALSE)=1),G!$G11,IF(AND(Intro!$H$5=3,G!$A11=1),G!$G11,IF(Intro!$H$5=4,G!$G11,"NA"))))))</f>
        <v>0</v>
      </c>
      <c r="I14" s="32" t="str">
        <f>IF(AND(Intro!$H$5=1,VLOOKUP('Resultados %'!I$12,Listas!$E$2:$F$22,2,FALSE)=0),"NA",IF(AND(Intro!$H$5=2,VLOOKUP('Resultados %'!I$12,Listas!$E$2:$F$22,2,FALSE)=0),"NA",IF(AND(Intro!$H$5=1,VLOOKUP('Resultados %'!I$12,Listas!$E$2:$F$22,2,FALSE)=1,H!$A11=1),H!$G11,IF(AND(Intro!$H$5=2,VLOOKUP('Resultados %'!I$12,Listas!$E$2:$F$22,2,FALSE)=1),H!$G11,IF(AND(Intro!$H$5=3,H!$A11=1),H!$G11,IF(Intro!$H$5=4,H!$G11,"NA"))))))</f>
        <v>NA</v>
      </c>
      <c r="J14" s="6" t="str">
        <f>IF(AND(Intro!$H$5=1,VLOOKUP('Resultados %'!J$12,Listas!$E$2:$F$22,2,FALSE)=0),"NA",IF(AND(Intro!$H$5=2,VLOOKUP('Resultados %'!J$12,Listas!$E$2:$F$22,2,FALSE)=0),"NA",IF(AND(Intro!$H$5=1,VLOOKUP('Resultados %'!J$12,Listas!$E$2:$F$22,2,FALSE)=1,I!$A11=1),I!$G11,IF(AND(Intro!$H$5=2,VLOOKUP('Resultados %'!J$12,Listas!$E$2:$F$22,2,FALSE)=1),I!$G11,IF(AND(Intro!$H$5=3,I!$A11=1),I!$G11,IF(Intro!$H$5=4,I!$G11,"NA"))))))</f>
        <v>NA</v>
      </c>
      <c r="K14" s="6">
        <f>IF(AND(Intro!$H$5=1,VLOOKUP('Resultados %'!K$12,Listas!$E$2:$F$22,2,FALSE)=0),"NA",IF(AND(Intro!$H$5=2,VLOOKUP('Resultados %'!K$12,Listas!$E$2:$F$22,2,FALSE)=0),"NA",IF(AND(Intro!$H$5=1,VLOOKUP('Resultados %'!K$12,Listas!$E$2:$F$22,2,FALSE)=1,J!$A12=1),J!$G12,IF(AND(Intro!$H$5=2,VLOOKUP('Resultados %'!K$12,Listas!$E$2:$F$22,2,FALSE)=1),J!$G12,IF(AND(Intro!$H$5=3,J!$A12=1),J!$G12,IF(Intro!$H$5=4,J!$G12,"NA"))))))</f>
        <v>0</v>
      </c>
      <c r="L14" s="6" t="str">
        <f>IF(AND(Intro!$H$5=1,VLOOKUP('Resultados %'!L$12,Listas!$E$2:$F$22,2,FALSE)=0),"NA",IF(AND(Intro!$H$5=2,VLOOKUP('Resultados %'!L$12,Listas!$E$2:$F$22,2,FALSE)=0),"NA",IF(AND(Intro!$H$5=1,VLOOKUP('Resultados %'!L$12,Listas!$E$2:$F$22,2,FALSE)=1,K!$A11=1),K!$G11,IF(AND(Intro!$H$5=2,VLOOKUP('Resultados %'!L$12,Listas!$E$2:$F$22,2,FALSE)=1),K!$G11,IF(AND(Intro!$H$5=3,K!$A11=1),K!$G11,IF(Intro!$H$5=4,K!$G11,"NA"))))))</f>
        <v>NA</v>
      </c>
      <c r="M14" s="6" t="str">
        <f>IF(AND(Intro!$H$5=1,VLOOKUP('Resultados %'!M$12,Listas!$E$2:$F$22,2,FALSE)=0),"NA",IF(AND(Intro!$H$5=2,VLOOKUP('Resultados %'!M$12,Listas!$E$2:$F$22,2,FALSE)=0),"NA",IF(AND(Intro!$H$5=1,VLOOKUP('Resultados %'!M$12,Listas!$E$2:$F$22,2,FALSE)=1,L!$A11=1),L!$G11,IF(AND(Intro!$H$5=2,VLOOKUP('Resultados %'!M$12,Listas!$E$2:$F$22,2,FALSE)=1),L!$G11,IF(AND(Intro!$H$5=3,L!$A11=1),L!$G11,IF(Intro!$H$5=4,L!$G11,"NA"))))))</f>
        <v>NA</v>
      </c>
      <c r="N14" s="6">
        <f>IF(AND(Intro!$H$5=1,VLOOKUP('Resultados %'!N$12,Listas!$E$2:$F$22,2,FALSE)=0),"NA",IF(AND(Intro!$H$5=2,VLOOKUP('Resultados %'!N$12,Listas!$E$2:$F$22,2,FALSE)=0),"NA",IF(AND(Intro!$H$5=1,VLOOKUP('Resultados %'!N$12,Listas!$E$2:$F$22,2,FALSE)=1,M!$A11=1),M!$G11,IF(AND(Intro!$H$5=2,VLOOKUP('Resultados %'!N$12,Listas!$E$2:$F$22,2,FALSE)=1),M!$G11,IF(AND(Intro!$H$5=3,M!$A11=1),M!$G11,IF(Intro!$H$5=4,M!$G11,"NA"))))))</f>
        <v>0</v>
      </c>
      <c r="O14" s="6">
        <f>IF(AND(Intro!$H$5=1,VLOOKUP('Resultados %'!O$12,Listas!$E$2:$F$22,2,FALSE)=0),"NA",IF(AND(Intro!$H$5=2,VLOOKUP('Resultados %'!O$12,Listas!$E$2:$F$22,2,FALSE)=0),"NA",IF(AND(Intro!$H$5=1,VLOOKUP('Resultados %'!O$12,Listas!$E$2:$F$22,2,FALSE)=1,N!$A11=1),N!$G11,IF(AND(Intro!$H$5=2,VLOOKUP('Resultados %'!O$12,Listas!$E$2:$F$22,2,FALSE)=1),N!$G11,IF(AND(Intro!$H$5=3,N!$A11=1),N!$G11,IF(Intro!$H$5=4,N!$G11,"NA"))))))</f>
        <v>0</v>
      </c>
      <c r="P14" s="6" t="str">
        <f>IF(AND(Intro!$H$5=1,VLOOKUP('Resultados %'!P$12,Listas!$E$2:$F$22,2,FALSE)=0),"NA",IF(AND(Intro!$H$5=2,VLOOKUP('Resultados %'!P$12,Listas!$E$2:$F$22,2,FALSE)=0),"NA",IF(AND(Intro!$H$5=1,VLOOKUP('Resultados %'!P$12,Listas!$E$2:$F$22,2,FALSE)=1,O!$A11=1),O!$G11,IF(AND(Intro!$H$5=2,VLOOKUP('Resultados %'!P$12,Listas!$E$2:$F$22,2,FALSE)=1),O!$G11,IF(AND(Intro!$H$5=3,O!$A11=1),O!$G11,IF(Intro!$H$5=4,O!$G11,"NA"))))))</f>
        <v>NA</v>
      </c>
      <c r="Q14" s="3" t="str">
        <f>IF(AND(Intro!$H$5=1,VLOOKUP('Resultados %'!Q$12,Listas!$E$2:$F$22,2,FALSE)=0),"NA",IF(AND(Intro!$H$5=2,VLOOKUP('Resultados %'!Q$12,Listas!$E$2:$F$22,2,FALSE)=0),"NA",IF(AND(Intro!$H$5=1,VLOOKUP('Resultados %'!Q$12,Listas!$E$2:$F$22,2,FALSE)=1,P!$A11=1),P!$G11,IF(AND(Intro!$H$5=2,VLOOKUP('Resultados %'!Q$12,Listas!$E$2:$F$22,2,FALSE)=1),P!$G11,IF(AND(Intro!$H$5=3,P!$A11=1),P!$G11,IF(Intro!$H$5=4,P!$G11,"NA"))))))</f>
        <v>NA</v>
      </c>
      <c r="R14" s="34" t="str">
        <f>IF(AND(Intro!$H$5=1,VLOOKUP('Resultados %'!R$12,Listas!$E$2:$F$22,2,FALSE)=0),"NA",IF(AND(Intro!$H$5=2,VLOOKUP('Resultados %'!R$12,Listas!$E$2:$F$22,2,FALSE)=0),"NA",IF(AND(Intro!$H$5=1,VLOOKUP('Resultados %'!R$12,Listas!$E$2:$F$22,2,FALSE)=1,Q!$A11=1),Q!$G11,IF(AND(Intro!$H$5=2,VLOOKUP('Resultados %'!R$12,Listas!$E$2:$F$22,2,FALSE)=1),Q!$G11,IF(AND(Intro!$H$5=3,Q!$A11=1),Q!$G11,IF(Intro!$H$5=4,Q!$G11,"NA"))))))</f>
        <v>NA</v>
      </c>
      <c r="S14" s="31">
        <f>IF(AND(Intro!$H$5=1,VLOOKUP('Resultados %'!S$12,Listas!$E$2:$F$22,2,FALSE)=0),"NA",IF(AND(Intro!$H$5=2,VLOOKUP('Resultados %'!S$12,Listas!$E$2:$F$22,2,FALSE)=0),"NA",IF(AND(Intro!$H$5=1,VLOOKUP('Resultados %'!S$12,Listas!$E$2:$F$22,2,FALSE)=1,'R'!$A11=1),'R'!$G11,IF(AND(Intro!$H$5=2,VLOOKUP('Resultados %'!S$12,Listas!$E$2:$F$22,2,FALSE)=1),'R'!$G11,IF(AND(Intro!$H$5=3,'R'!$A11=1),'R'!$G11,IF(Intro!$H$5=4,'R'!$G11,"NA"))))))</f>
        <v>0</v>
      </c>
      <c r="T14" s="3" t="str">
        <f>IF(AND(Intro!$H$5=1,VLOOKUP('Resultados %'!T$12,Listas!$E$2:$F$22,2,FALSE)=0),"NA",IF(AND(Intro!$H$5=2,VLOOKUP('Resultados %'!T$12,Listas!$E$2:$F$22,2,FALSE)=0),"NA",IF(AND(Intro!$H$5=1,VLOOKUP('Resultados %'!T$12,Listas!$E$2:$F$22,2,FALSE)=1,S!$A11=1),S!$G11,IF(AND(Intro!$H$5=2,VLOOKUP('Resultados %'!T$12,Listas!$E$2:$F$22,2,FALSE)=1),S!$G11,IF(AND(Intro!$H$5=3,S!$A11=1),S!$G11,IF(Intro!$H$5=4,S!$G11,"NA"))))))</f>
        <v>NA</v>
      </c>
      <c r="U14" s="3" t="str">
        <f>IF(AND(Intro!$H$5=1,VLOOKUP('Resultados %'!U$12,Listas!$E$2:$F$22,2,FALSE)=0),"NA",IF(AND(Intro!$H$5=2,VLOOKUP('Resultados %'!U$12,Listas!$E$2:$F$22,2,FALSE)=0),"NA",IF(AND(Intro!$H$5=1,VLOOKUP('Resultados %'!U$12,Listas!$E$2:$F$22,2,FALSE)=1,T!$A11=1),T!$G11,IF(AND(Intro!$H$5=2,VLOOKUP('Resultados %'!U$12,Listas!$E$2:$F$22,2,FALSE)=1),T!$G11,IF(AND(Intro!$H$5=3,T!$A11=1),T!$G11,IF(Intro!$H$5=4,T!$G11,"NA"))))))</f>
        <v>NA</v>
      </c>
      <c r="V14" s="34" t="str">
        <f>IF(AND(Intro!$H$5=1,VLOOKUP('Resultados %'!V$12,Listas!$E$2:$F$22,2,FALSE)=0),"NA",IF(AND(Intro!$H$5=2,VLOOKUP('Resultados %'!V$12,Listas!$E$2:$F$22,2,FALSE)=0),"NA",IF(AND(Intro!$H$5=1,VLOOKUP('Resultados %'!V$12,Listas!$E$2:$F$22,2,FALSE)=1,U!$A11=1),U!$G11,IF(AND(Intro!$H$5=2,VLOOKUP('Resultados %'!V$12,Listas!$E$2:$F$22,2,FALSE)=1),U!$G11,IF(AND(Intro!$H$5=3,U!$A11=1),U!$G11,IF(Intro!$H$5=4,U!$G11,"NA"))))))</f>
        <v>NA</v>
      </c>
    </row>
    <row r="15" spans="1:22" x14ac:dyDescent="0.25">
      <c r="A15" s="67">
        <f t="shared" ref="A15:A32" si="0">A14+1</f>
        <v>3</v>
      </c>
      <c r="B15" s="32" t="str">
        <f>IF(AND(Intro!$H$5=1,VLOOKUP('Resultados %'!B$12,Listas!$E$2:$F$22,2,FALSE)=0),"NA",IF(AND(Intro!$H$5=2,VLOOKUP('Resultados %'!B$12,Listas!$E$2:$F$22,2,FALSE)=0),"NA",IF(AND(Intro!$H$5=3,A!A12=1),A!G12,IF(Intro!$H$5=4,A!G12,"NA"))))</f>
        <v>NA</v>
      </c>
      <c r="C15" s="6">
        <f>IF(AND(Intro!$H$5=1,VLOOKUP('Resultados %'!C$12,Listas!$E$2:$F$22,2,FALSE)=0),"NA",IF(AND(Intro!$H$5=2,VLOOKUP('Resultados %'!C$12,Listas!$E$2:$F$22,2,FALSE)=0),"NA",IF(AND(Intro!$H$5=1,VLOOKUP('Resultados %'!C$12,Listas!$E$2:$F$22,2,FALSE)=1,B!$A12=1),B!$G12,IF(AND(Intro!$H$5=2,VLOOKUP('Resultados %'!C$12,Listas!$E$2:$F$22,2,FALSE)=1),B!$G12,IF(AND(Intro!$H$5=3,B!$A12=1),B!$G12,IF(Intro!$H$5=4,B!$G12,"NA"))))))</f>
        <v>0</v>
      </c>
      <c r="D15" s="6" t="str">
        <f>IF(AND(Intro!$H$5=1,VLOOKUP('Resultados %'!D$12,Listas!$E$2:$F$22,2,FALSE)=0),"NA",IF(AND(Intro!$H$5=2,VLOOKUP('Resultados %'!D$12,Listas!$E$2:$F$22,2,FALSE)=0),"NA",IF(AND(Intro!$H$5=1,VLOOKUP('Resultados %'!D$12,Listas!$E$2:$F$22,2,FALSE)=1,'C'!$A12=1),'C'!$G12,IF(AND(Intro!$H$5=2,VLOOKUP('Resultados %'!D$12,Listas!$E$2:$F$22,2,FALSE)=1),'C'!$G12,IF(AND(Intro!$H$5=3,'C'!$A12=1),'C'!$G12,IF(Intro!$H$5=4,'C'!$G12,"NA"))))))</f>
        <v>NA</v>
      </c>
      <c r="E15" s="6" t="str">
        <f>IF(AND(Intro!$H$5=1,VLOOKUP('Resultados %'!E$12,Listas!$E$2:$F$22,2,FALSE)=0),"NA",IF(AND(Intro!$H$5=2,VLOOKUP('Resultados %'!E$12,Listas!$E$2:$F$22,2,FALSE)=0),"NA",IF(AND(Intro!$H$5=1,VLOOKUP('Resultados %'!E$12,Listas!$E$2:$F$22,2,FALSE)=1,D!$A12=1),D!$G12,IF(AND(Intro!$H$5=2,VLOOKUP('Resultados %'!E$12,Listas!$E$2:$F$22,2,FALSE)=1),D!$G12,IF(AND(Intro!$H$5=3,D!$A12=1),D!$G12,IF(Intro!$H$5=4,D!$G12,"NA"))))))</f>
        <v>NA</v>
      </c>
      <c r="F15" s="33" t="str">
        <f>IF(AND(Intro!$H$5=1,VLOOKUP('Resultados %'!F$12,Listas!$E$2:$F$22,2,FALSE)=0),"NA",IF(AND(Intro!$H$5=2,VLOOKUP('Resultados %'!F$12,Listas!$E$2:$F$22,2,FALSE)=0),"NA",IF(AND(Intro!$H$5=1,VLOOKUP('Resultados %'!F$12,Listas!$E$2:$F$22,2,FALSE)=1,E!$A12=1),E!$G12,IF(AND(Intro!$H$5=2,VLOOKUP('Resultados %'!F$12,Listas!$E$2:$F$22,2,FALSE)=1),E!$G12,IF(AND(Intro!$H$5=3,E!$A12=1),E!$G12,IF(Intro!$H$5=4,E!$G12,"NA"))))))</f>
        <v>NA</v>
      </c>
      <c r="G15" s="32" t="str">
        <f>IF(AND(Intro!$H$5=1,VLOOKUP('Resultados %'!G$12,Listas!$E$2:$F$22,2,FALSE)=0),"NA",IF(AND(Intro!$H$5=2,VLOOKUP('Resultados %'!G$12,Listas!$E$2:$F$22,2,FALSE)=0),"NA",IF(AND(Intro!$H$5=1,VLOOKUP('Resultados %'!G$12,Listas!$E$2:$F$22,2,FALSE)=1,F!$A12=1),F!$G12,IF(AND(Intro!$H$5=2,VLOOKUP('Resultados %'!G$12,Listas!$E$2:$F$22,2,FALSE)=1),F!$G12,IF(AND(Intro!$H$5=3,F!$A12=1),F!$G12,IF(Intro!$H$5=4,F!$G12,"NA"))))))</f>
        <v>NA</v>
      </c>
      <c r="H15" s="33">
        <f>IF(AND(Intro!$H$5=1,VLOOKUP('Resultados %'!H$12,Listas!$E$2:$F$22,2,FALSE)=0),"NA",IF(AND(Intro!$H$5=2,VLOOKUP('Resultados %'!H$12,Listas!$E$2:$F$22,2,FALSE)=0),"NA",IF(AND(Intro!$H$5=1,VLOOKUP('Resultados %'!H$12,Listas!$E$2:$F$22,2,FALSE)=1,G!$A12=1),G!$G12,IF(AND(Intro!$H$5=2,VLOOKUP('Resultados %'!H$12,Listas!$E$2:$F$22,2,FALSE)=1),G!$G12,IF(AND(Intro!$H$5=3,G!$A12=1),G!$G12,IF(Intro!$H$5=4,G!$G12,"NA"))))))</f>
        <v>0</v>
      </c>
      <c r="I15" s="32" t="str">
        <f>IF(AND(Intro!$H$5=1,VLOOKUP('Resultados %'!I$12,Listas!$E$2:$F$22,2,FALSE)=0),"NA",IF(AND(Intro!$H$5=2,VLOOKUP('Resultados %'!I$12,Listas!$E$2:$F$22,2,FALSE)=0),"NA",IF(AND(Intro!$H$5=1,VLOOKUP('Resultados %'!I$12,Listas!$E$2:$F$22,2,FALSE)=1,H!$A12=1),H!$G12,IF(AND(Intro!$H$5=2,VLOOKUP('Resultados %'!I$12,Listas!$E$2:$F$22,2,FALSE)=1),H!$G12,IF(AND(Intro!$H$5=3,H!$A12=1),H!$G12,IF(Intro!$H$5=4,H!$G12,"NA"))))))</f>
        <v>NA</v>
      </c>
      <c r="J15" s="6" t="str">
        <f>IF(AND(Intro!$H$5=1,VLOOKUP('Resultados %'!J$12,Listas!$E$2:$F$22,2,FALSE)=0),"NA",IF(AND(Intro!$H$5=2,VLOOKUP('Resultados %'!J$12,Listas!$E$2:$F$22,2,FALSE)=0),"NA",IF(AND(Intro!$H$5=1,VLOOKUP('Resultados %'!J$12,Listas!$E$2:$F$22,2,FALSE)=1,I!$A12=1),I!$G12,IF(AND(Intro!$H$5=2,VLOOKUP('Resultados %'!J$12,Listas!$E$2:$F$22,2,FALSE)=1),I!$G12,IF(AND(Intro!$H$5=3,I!$A12=1),I!$G12,IF(Intro!$H$5=4,I!$G12,"NA"))))))</f>
        <v>NA</v>
      </c>
      <c r="K15" s="6">
        <f>IF(AND(Intro!$H$5=1,VLOOKUP('Resultados %'!K$12,Listas!$E$2:$F$22,2,FALSE)=0),"NA",IF(AND(Intro!$H$5=2,VLOOKUP('Resultados %'!K$12,Listas!$E$2:$F$22,2,FALSE)=0),"NA",IF(AND(Intro!$H$5=1,VLOOKUP('Resultados %'!K$12,Listas!$E$2:$F$22,2,FALSE)=1,J!$A13=1),J!$G13,IF(AND(Intro!$H$5=2,VLOOKUP('Resultados %'!K$12,Listas!$E$2:$F$22,2,FALSE)=1),J!$G13,IF(AND(Intro!$H$5=3,J!$A13=1),J!$G13,IF(Intro!$H$5=4,J!$G13,"NA"))))))</f>
        <v>0</v>
      </c>
      <c r="L15" s="6" t="str">
        <f>IF(AND(Intro!$H$5=1,VLOOKUP('Resultados %'!L$12,Listas!$E$2:$F$22,2,FALSE)=0),"NA",IF(AND(Intro!$H$5=2,VLOOKUP('Resultados %'!L$12,Listas!$E$2:$F$22,2,FALSE)=0),"NA",IF(AND(Intro!$H$5=1,VLOOKUP('Resultados %'!L$12,Listas!$E$2:$F$22,2,FALSE)=1,K!$A12=1),K!$G12,IF(AND(Intro!$H$5=2,VLOOKUP('Resultados %'!L$12,Listas!$E$2:$F$22,2,FALSE)=1),K!$G12,IF(AND(Intro!$H$5=3,K!$A12=1),K!$G12,IF(Intro!$H$5=4,K!$G12,"NA"))))))</f>
        <v>NA</v>
      </c>
      <c r="M15" s="6" t="str">
        <f>IF(AND(Intro!$H$5=1,VLOOKUP('Resultados %'!M$12,Listas!$E$2:$F$22,2,FALSE)=0),"NA",IF(AND(Intro!$H$5=2,VLOOKUP('Resultados %'!M$12,Listas!$E$2:$F$22,2,FALSE)=0),"NA",IF(AND(Intro!$H$5=1,VLOOKUP('Resultados %'!M$12,Listas!$E$2:$F$22,2,FALSE)=1,L!$A12=1),L!$G12,IF(AND(Intro!$H$5=2,VLOOKUP('Resultados %'!M$12,Listas!$E$2:$F$22,2,FALSE)=1),L!$G12,IF(AND(Intro!$H$5=3,L!$A12=1),L!$G12,IF(Intro!$H$5=4,L!$G12,"NA"))))))</f>
        <v>NA</v>
      </c>
      <c r="N15" s="6">
        <f>IF(AND(Intro!$H$5=1,VLOOKUP('Resultados %'!N$12,Listas!$E$2:$F$22,2,FALSE)=0),"NA",IF(AND(Intro!$H$5=2,VLOOKUP('Resultados %'!N$12,Listas!$E$2:$F$22,2,FALSE)=0),"NA",IF(AND(Intro!$H$5=1,VLOOKUP('Resultados %'!N$12,Listas!$E$2:$F$22,2,FALSE)=1,M!$A12=1),M!$G12,IF(AND(Intro!$H$5=2,VLOOKUP('Resultados %'!N$12,Listas!$E$2:$F$22,2,FALSE)=1),M!$G12,IF(AND(Intro!$H$5=3,M!$A12=1),M!$G12,IF(Intro!$H$5=4,M!$G12,"NA"))))))</f>
        <v>0</v>
      </c>
      <c r="O15" s="6">
        <f>IF(AND(Intro!$H$5=1,VLOOKUP('Resultados %'!O$12,Listas!$E$2:$F$22,2,FALSE)=0),"NA",IF(AND(Intro!$H$5=2,VLOOKUP('Resultados %'!O$12,Listas!$E$2:$F$22,2,FALSE)=0),"NA",IF(AND(Intro!$H$5=1,VLOOKUP('Resultados %'!O$12,Listas!$E$2:$F$22,2,FALSE)=1,N!$A12=1),N!$G12,IF(AND(Intro!$H$5=2,VLOOKUP('Resultados %'!O$12,Listas!$E$2:$F$22,2,FALSE)=1),N!$G12,IF(AND(Intro!$H$5=3,N!$A12=1),N!$G12,IF(Intro!$H$5=4,N!$G12,"NA"))))))</f>
        <v>0</v>
      </c>
      <c r="P15" s="6" t="str">
        <f>IF(AND(Intro!$H$5=1,VLOOKUP('Resultados %'!P$12,Listas!$E$2:$F$22,2,FALSE)=0),"NA",IF(AND(Intro!$H$5=2,VLOOKUP('Resultados %'!P$12,Listas!$E$2:$F$22,2,FALSE)=0),"NA",IF(AND(Intro!$H$5=1,VLOOKUP('Resultados %'!P$12,Listas!$E$2:$F$22,2,FALSE)=1,O!$A12=1),O!$G12,IF(AND(Intro!$H$5=2,VLOOKUP('Resultados %'!P$12,Listas!$E$2:$F$22,2,FALSE)=1),O!$G12,IF(AND(Intro!$H$5=3,O!$A12=1),O!$G12,IF(Intro!$H$5=4,O!$G12,"NA"))))))</f>
        <v>NA</v>
      </c>
      <c r="Q15" s="3" t="str">
        <f>IF(AND(Intro!$H$5=1,VLOOKUP('Resultados %'!Q$12,Listas!$E$2:$F$22,2,FALSE)=0),"NA",IF(AND(Intro!$H$5=2,VLOOKUP('Resultados %'!Q$12,Listas!$E$2:$F$22,2,FALSE)=0),"NA",IF(AND(Intro!$H$5=1,VLOOKUP('Resultados %'!Q$12,Listas!$E$2:$F$22,2,FALSE)=1,P!$A12=1),P!$G12,IF(AND(Intro!$H$5=2,VLOOKUP('Resultados %'!Q$12,Listas!$E$2:$F$22,2,FALSE)=1),P!$G12,IF(AND(Intro!$H$5=3,P!$A12=1),P!$G12,IF(Intro!$H$5=4,P!$G12,"NA"))))))</f>
        <v>NA</v>
      </c>
      <c r="R15" s="34" t="str">
        <f>IF(AND(Intro!$H$5=1,VLOOKUP('Resultados %'!R$12,Listas!$E$2:$F$22,2,FALSE)=0),"NA",IF(AND(Intro!$H$5=2,VLOOKUP('Resultados %'!R$12,Listas!$E$2:$F$22,2,FALSE)=0),"NA",IF(AND(Intro!$H$5=1,VLOOKUP('Resultados %'!R$12,Listas!$E$2:$F$22,2,FALSE)=1,Q!$A12=1),Q!$G12,IF(AND(Intro!$H$5=2,VLOOKUP('Resultados %'!R$12,Listas!$E$2:$F$22,2,FALSE)=1),Q!$G12,IF(AND(Intro!$H$5=3,Q!$A12=1),Q!$G12,IF(Intro!$H$5=4,Q!$G12,"NA"))))))</f>
        <v>NA</v>
      </c>
      <c r="S15" s="31">
        <f>IF(AND(Intro!$H$5=1,VLOOKUP('Resultados %'!S$12,Listas!$E$2:$F$22,2,FALSE)=0),"NA",IF(AND(Intro!$H$5=2,VLOOKUP('Resultados %'!S$12,Listas!$E$2:$F$22,2,FALSE)=0),"NA",IF(AND(Intro!$H$5=1,VLOOKUP('Resultados %'!S$12,Listas!$E$2:$F$22,2,FALSE)=1,'R'!$A12=1),'R'!$G12,IF(AND(Intro!$H$5=2,VLOOKUP('Resultados %'!S$12,Listas!$E$2:$F$22,2,FALSE)=1),'R'!$G12,IF(AND(Intro!$H$5=3,'R'!$A12=1),'R'!$G12,IF(Intro!$H$5=4,'R'!$G12,"NA"))))))</f>
        <v>0</v>
      </c>
      <c r="T15" s="3" t="str">
        <f>IF(AND(Intro!$H$5=1,VLOOKUP('Resultados %'!T$12,Listas!$E$2:$F$22,2,FALSE)=0),"NA",IF(AND(Intro!$H$5=2,VLOOKUP('Resultados %'!T$12,Listas!$E$2:$F$22,2,FALSE)=0),"NA",IF(AND(Intro!$H$5=1,VLOOKUP('Resultados %'!T$12,Listas!$E$2:$F$22,2,FALSE)=1,S!$A12=1),S!$G12,IF(AND(Intro!$H$5=2,VLOOKUP('Resultados %'!T$12,Listas!$E$2:$F$22,2,FALSE)=1),S!$G12,IF(AND(Intro!$H$5=3,S!$A12=1),S!$G12,IF(Intro!$H$5=4,S!$G12,"NA"))))))</f>
        <v>NA</v>
      </c>
      <c r="U15" s="3" t="str">
        <f>IF(AND(Intro!$H$5=1,VLOOKUP('Resultados %'!U$12,Listas!$E$2:$F$22,2,FALSE)=0),"NA",IF(AND(Intro!$H$5=2,VLOOKUP('Resultados %'!U$12,Listas!$E$2:$F$22,2,FALSE)=0),"NA",IF(AND(Intro!$H$5=1,VLOOKUP('Resultados %'!U$12,Listas!$E$2:$F$22,2,FALSE)=1,T!$A12=1),T!$G12,IF(AND(Intro!$H$5=2,VLOOKUP('Resultados %'!U$12,Listas!$E$2:$F$22,2,FALSE)=1),T!$G12,IF(AND(Intro!$H$5=3,T!$A12=1),T!$G12,IF(Intro!$H$5=4,T!$G12,"NA"))))))</f>
        <v>NA</v>
      </c>
      <c r="V15" s="34" t="str">
        <f>IF(AND(Intro!$H$5=1,VLOOKUP('Resultados %'!V$12,Listas!$E$2:$F$22,2,FALSE)=0),"NA",IF(AND(Intro!$H$5=2,VLOOKUP('Resultados %'!V$12,Listas!$E$2:$F$22,2,FALSE)=0),"NA",IF(AND(Intro!$H$5=1,VLOOKUP('Resultados %'!V$12,Listas!$E$2:$F$22,2,FALSE)=1,U!$A12=1),U!$G12,IF(AND(Intro!$H$5=2,VLOOKUP('Resultados %'!V$12,Listas!$E$2:$F$22,2,FALSE)=1),U!$G12,IF(AND(Intro!$H$5=3,U!$A12=1),U!$G12,IF(Intro!$H$5=4,U!$G12,"NA"))))))</f>
        <v>NA</v>
      </c>
    </row>
    <row r="16" spans="1:22" x14ac:dyDescent="0.25">
      <c r="A16" s="67">
        <f t="shared" si="0"/>
        <v>4</v>
      </c>
      <c r="B16" s="32" t="str">
        <f>IF(AND(Intro!$H$5=1,VLOOKUP('Resultados %'!B$12,Listas!$E$2:$F$22,2,FALSE)=0),"NA",IF(AND(Intro!$H$5=2,VLOOKUP('Resultados %'!B$12,Listas!$E$2:$F$22,2,FALSE)=0),"NA",IF(AND(Intro!$H$5=3,A!A13=1),A!G13,IF(Intro!$H$5=4,A!G13,"NA"))))</f>
        <v>NA</v>
      </c>
      <c r="C16" s="6">
        <f>IF(AND(Intro!$H$5=1,VLOOKUP('Resultados %'!C$12,Listas!$E$2:$F$22,2,FALSE)=0),"NA",IF(AND(Intro!$H$5=2,VLOOKUP('Resultados %'!C$12,Listas!$E$2:$F$22,2,FALSE)=0),"NA",IF(AND(Intro!$H$5=1,VLOOKUP('Resultados %'!C$12,Listas!$E$2:$F$22,2,FALSE)=1,B!$A13=1),B!$G13,IF(AND(Intro!$H$5=2,VLOOKUP('Resultados %'!C$12,Listas!$E$2:$F$22,2,FALSE)=1),B!$G13,IF(AND(Intro!$H$5=3,B!$A13=1),B!$G13,IF(Intro!$H$5=4,B!$G13,"NA"))))))</f>
        <v>0</v>
      </c>
      <c r="D16" s="6" t="str">
        <f>IF(AND(Intro!$H$5=1,VLOOKUP('Resultados %'!D$12,Listas!$E$2:$F$22,2,FALSE)=0),"NA",IF(AND(Intro!$H$5=2,VLOOKUP('Resultados %'!D$12,Listas!$E$2:$F$22,2,FALSE)=0),"NA",IF(AND(Intro!$H$5=1,VLOOKUP('Resultados %'!D$12,Listas!$E$2:$F$22,2,FALSE)=1,'C'!$A13=1),'C'!$G13,IF(AND(Intro!$H$5=2,VLOOKUP('Resultados %'!D$12,Listas!$E$2:$F$22,2,FALSE)=1),'C'!$G13,IF(AND(Intro!$H$5=3,'C'!$A13=1),'C'!$G13,IF(Intro!$H$5=4,'C'!$G13,"NA"))))))</f>
        <v>NA</v>
      </c>
      <c r="E16" s="6" t="str">
        <f>IF(AND(Intro!$H$5=1,VLOOKUP('Resultados %'!E$12,Listas!$E$2:$F$22,2,FALSE)=0),"NA",IF(AND(Intro!$H$5=2,VLOOKUP('Resultados %'!E$12,Listas!$E$2:$F$22,2,FALSE)=0),"NA",IF(AND(Intro!$H$5=1,VLOOKUP('Resultados %'!E$12,Listas!$E$2:$F$22,2,FALSE)=1,D!$A13=1),D!$G13,IF(AND(Intro!$H$5=2,VLOOKUP('Resultados %'!E$12,Listas!$E$2:$F$22,2,FALSE)=1),D!$G13,IF(AND(Intro!$H$5=3,D!$A13=1),D!$G13,IF(Intro!$H$5=4,D!$G13,"NA"))))))</f>
        <v>NA</v>
      </c>
      <c r="F16" s="33" t="str">
        <f>IF(AND(Intro!$H$5=1,VLOOKUP('Resultados %'!F$12,Listas!$E$2:$F$22,2,FALSE)=0),"NA",IF(AND(Intro!$H$5=2,VLOOKUP('Resultados %'!F$12,Listas!$E$2:$F$22,2,FALSE)=0),"NA",IF(AND(Intro!$H$5=1,VLOOKUP('Resultados %'!F$12,Listas!$E$2:$F$22,2,FALSE)=1,E!$A13=1),E!$G13,IF(AND(Intro!$H$5=2,VLOOKUP('Resultados %'!F$12,Listas!$E$2:$F$22,2,FALSE)=1),E!$G13,IF(AND(Intro!$H$5=3,E!$A13=1),E!$G13,IF(Intro!$H$5=4,E!$G13,"NA"))))))</f>
        <v>NA</v>
      </c>
      <c r="G16" s="32" t="str">
        <f>IF(AND(Intro!$H$5=1,VLOOKUP('Resultados %'!G$12,Listas!$E$2:$F$22,2,FALSE)=0),"NA",IF(AND(Intro!$H$5=2,VLOOKUP('Resultados %'!G$12,Listas!$E$2:$F$22,2,FALSE)=0),"NA",IF(AND(Intro!$H$5=1,VLOOKUP('Resultados %'!G$12,Listas!$E$2:$F$22,2,FALSE)=1,F!$A13=1),F!$G13,IF(AND(Intro!$H$5=2,VLOOKUP('Resultados %'!G$12,Listas!$E$2:$F$22,2,FALSE)=1),F!$G13,IF(AND(Intro!$H$5=3,F!$A13=1),F!$G13,IF(Intro!$H$5=4,F!$G13,"NA"))))))</f>
        <v>NA</v>
      </c>
      <c r="H16" s="33">
        <f>IF(AND(Intro!$H$5=1,VLOOKUP('Resultados %'!H$12,Listas!$E$2:$F$22,2,FALSE)=0),"NA",IF(AND(Intro!$H$5=2,VLOOKUP('Resultados %'!H$12,Listas!$E$2:$F$22,2,FALSE)=0),"NA",IF(AND(Intro!$H$5=1,VLOOKUP('Resultados %'!H$12,Listas!$E$2:$F$22,2,FALSE)=1,G!$A13=1),G!$G13,IF(AND(Intro!$H$5=2,VLOOKUP('Resultados %'!H$12,Listas!$E$2:$F$22,2,FALSE)=1),G!$G13,IF(AND(Intro!$H$5=3,G!$A13=1),G!$G13,IF(Intro!$H$5=4,G!$G13,"NA"))))))</f>
        <v>0</v>
      </c>
      <c r="I16" s="32" t="str">
        <f>IF(AND(Intro!$H$5=1,VLOOKUP('Resultados %'!I$12,Listas!$E$2:$F$22,2,FALSE)=0),"NA",IF(AND(Intro!$H$5=2,VLOOKUP('Resultados %'!I$12,Listas!$E$2:$F$22,2,FALSE)=0),"NA",IF(AND(Intro!$H$5=1,VLOOKUP('Resultados %'!I$12,Listas!$E$2:$F$22,2,FALSE)=1,H!$A13=1),H!$G13,IF(AND(Intro!$H$5=2,VLOOKUP('Resultados %'!I$12,Listas!$E$2:$F$22,2,FALSE)=1),H!$G13,IF(AND(Intro!$H$5=3,H!$A13=1),H!$G13,IF(Intro!$H$5=4,H!$G13,"NA"))))))</f>
        <v>NA</v>
      </c>
      <c r="J16" s="6" t="str">
        <f>IF(AND(Intro!$H$5=1,VLOOKUP('Resultados %'!J$12,Listas!$E$2:$F$22,2,FALSE)=0),"NA",IF(AND(Intro!$H$5=2,VLOOKUP('Resultados %'!J$12,Listas!$E$2:$F$22,2,FALSE)=0),"NA",IF(AND(Intro!$H$5=1,VLOOKUP('Resultados %'!J$12,Listas!$E$2:$F$22,2,FALSE)=1,I!$A13=1),I!$G13,IF(AND(Intro!$H$5=2,VLOOKUP('Resultados %'!J$12,Listas!$E$2:$F$22,2,FALSE)=1),I!$G13,IF(AND(Intro!$H$5=3,I!$A13=1),I!$G13,IF(Intro!$H$5=4,I!$G13,"NA"))))))</f>
        <v>NA</v>
      </c>
      <c r="K16" s="6">
        <f>IF(AND(Intro!$H$5=1,VLOOKUP('Resultados %'!K$12,Listas!$E$2:$F$22,2,FALSE)=0),"NA",IF(AND(Intro!$H$5=2,VLOOKUP('Resultados %'!K$12,Listas!$E$2:$F$22,2,FALSE)=0),"NA",IF(AND(Intro!$H$5=1,VLOOKUP('Resultados %'!K$12,Listas!$E$2:$F$22,2,FALSE)=1,J!$A15=1),J!$G15,IF(AND(Intro!$H$5=2,VLOOKUP('Resultados %'!K$12,Listas!$E$2:$F$22,2,FALSE)=1),J!$G15,IF(AND(Intro!$H$5=3,J!$A15=1),J!$G15,IF(Intro!$H$5=4,J!$G15,"NA"))))))</f>
        <v>0</v>
      </c>
      <c r="L16" s="6" t="str">
        <f>IF(AND(Intro!$H$5=1,VLOOKUP('Resultados %'!L$12,Listas!$E$2:$F$22,2,FALSE)=0),"NA",IF(AND(Intro!$H$5=2,VLOOKUP('Resultados %'!L$12,Listas!$E$2:$F$22,2,FALSE)=0),"NA",IF(AND(Intro!$H$5=1,VLOOKUP('Resultados %'!L$12,Listas!$E$2:$F$22,2,FALSE)=1,K!$A13=1),K!$G13,IF(AND(Intro!$H$5=2,VLOOKUP('Resultados %'!L$12,Listas!$E$2:$F$22,2,FALSE)=1),K!$G13,IF(AND(Intro!$H$5=3,K!$A13=1),K!$G13,IF(Intro!$H$5=4,K!$G13,"NA"))))))</f>
        <v>NA</v>
      </c>
      <c r="M16" s="6" t="str">
        <f>IF(AND(Intro!$H$5=1,VLOOKUP('Resultados %'!M$12,Listas!$E$2:$F$22,2,FALSE)=0),"NA",IF(AND(Intro!$H$5=2,VLOOKUP('Resultados %'!M$12,Listas!$E$2:$F$22,2,FALSE)=0),"NA",IF(AND(Intro!$H$5=1,VLOOKUP('Resultados %'!M$12,Listas!$E$2:$F$22,2,FALSE)=1,L!$A13=1),L!$G13,IF(AND(Intro!$H$5=2,VLOOKUP('Resultados %'!M$12,Listas!$E$2:$F$22,2,FALSE)=1),L!$G13,IF(AND(Intro!$H$5=3,L!$A13=1),L!$G13,IF(Intro!$H$5=4,L!$G13,"NA"))))))</f>
        <v>NA</v>
      </c>
      <c r="N16" s="6">
        <f>IF(AND(Intro!$H$5=1,VLOOKUP('Resultados %'!N$12,Listas!$E$2:$F$22,2,FALSE)=0),"NA",IF(AND(Intro!$H$5=2,VLOOKUP('Resultados %'!N$12,Listas!$E$2:$F$22,2,FALSE)=0),"NA",IF(AND(Intro!$H$5=1,VLOOKUP('Resultados %'!N$12,Listas!$E$2:$F$22,2,FALSE)=1,M!$A13=1),M!$G13,IF(AND(Intro!$H$5=2,VLOOKUP('Resultados %'!N$12,Listas!$E$2:$F$22,2,FALSE)=1),M!$G13,IF(AND(Intro!$H$5=3,M!$A13=1),M!$G13,IF(Intro!$H$5=4,M!$G13,"NA"))))))</f>
        <v>0</v>
      </c>
      <c r="O16" s="6">
        <f>IF(AND(Intro!$H$5=1,VLOOKUP('Resultados %'!O$12,Listas!$E$2:$F$22,2,FALSE)=0),"NA",IF(AND(Intro!$H$5=2,VLOOKUP('Resultados %'!O$12,Listas!$E$2:$F$22,2,FALSE)=0),"NA",IF(AND(Intro!$H$5=1,VLOOKUP('Resultados %'!O$12,Listas!$E$2:$F$22,2,FALSE)=1,N!$A13=1),N!$G13,IF(AND(Intro!$H$5=2,VLOOKUP('Resultados %'!O$12,Listas!$E$2:$F$22,2,FALSE)=1),N!$G13,IF(AND(Intro!$H$5=3,N!$A13=1),N!$G13,IF(Intro!$H$5=4,N!$G13,"NA"))))))</f>
        <v>0</v>
      </c>
      <c r="P16" s="6" t="str">
        <f>IF(AND(Intro!$H$5=1,VLOOKUP('Resultados %'!P$12,Listas!$E$2:$F$22,2,FALSE)=0),"NA",IF(AND(Intro!$H$5=2,VLOOKUP('Resultados %'!P$12,Listas!$E$2:$F$22,2,FALSE)=0),"NA",IF(AND(Intro!$H$5=1,VLOOKUP('Resultados %'!P$12,Listas!$E$2:$F$22,2,FALSE)=1,O!$A13=1),O!$G13,IF(AND(Intro!$H$5=2,VLOOKUP('Resultados %'!P$12,Listas!$E$2:$F$22,2,FALSE)=1),O!$G13,IF(AND(Intro!$H$5=3,O!$A13=1),O!$G13,IF(Intro!$H$5=4,O!$G13,"NA"))))))</f>
        <v>NA</v>
      </c>
      <c r="Q16" s="3" t="str">
        <f>IF(AND(Intro!$H$5=1,VLOOKUP('Resultados %'!Q$12,Listas!$E$2:$F$22,2,FALSE)=0),"NA",IF(AND(Intro!$H$5=2,VLOOKUP('Resultados %'!Q$12,Listas!$E$2:$F$22,2,FALSE)=0),"NA",IF(AND(Intro!$H$5=1,VLOOKUP('Resultados %'!Q$12,Listas!$E$2:$F$22,2,FALSE)=1,P!$A13=1),P!$G13,IF(AND(Intro!$H$5=2,VLOOKUP('Resultados %'!Q$12,Listas!$E$2:$F$22,2,FALSE)=1),P!$G13,IF(AND(Intro!$H$5=3,P!$A13=1),P!$G13,IF(Intro!$H$5=4,P!$G13,"NA"))))))</f>
        <v>NA</v>
      </c>
      <c r="R16" s="34" t="str">
        <f>IF(AND(Intro!$H$5=1,VLOOKUP('Resultados %'!R$12,Listas!$E$2:$F$22,2,FALSE)=0),"NA",IF(AND(Intro!$H$5=2,VLOOKUP('Resultados %'!R$12,Listas!$E$2:$F$22,2,FALSE)=0),"NA",IF(AND(Intro!$H$5=1,VLOOKUP('Resultados %'!R$12,Listas!$E$2:$F$22,2,FALSE)=1,Q!$A13=1),Q!$G13,IF(AND(Intro!$H$5=2,VLOOKUP('Resultados %'!R$12,Listas!$E$2:$F$22,2,FALSE)=1),Q!$G13,IF(AND(Intro!$H$5=3,Q!$A13=1),Q!$G13,IF(Intro!$H$5=4,Q!$G13,"NA"))))))</f>
        <v>NA</v>
      </c>
      <c r="S16" s="31">
        <f>IF(AND(Intro!$H$5=1,VLOOKUP('Resultados %'!S$12,Listas!$E$2:$F$22,2,FALSE)=0),"NA",IF(AND(Intro!$H$5=2,VLOOKUP('Resultados %'!S$12,Listas!$E$2:$F$22,2,FALSE)=0),"NA",IF(AND(Intro!$H$5=1,VLOOKUP('Resultados %'!S$12,Listas!$E$2:$F$22,2,FALSE)=1,'R'!$A13=1),'R'!$G13,IF(AND(Intro!$H$5=2,VLOOKUP('Resultados %'!S$12,Listas!$E$2:$F$22,2,FALSE)=1),'R'!$G13,IF(AND(Intro!$H$5=3,'R'!$A13=1),'R'!$G13,IF(Intro!$H$5=4,'R'!$G13,"NA"))))))</f>
        <v>0</v>
      </c>
      <c r="T16" s="3" t="str">
        <f>IF(AND(Intro!$H$5=1,VLOOKUP('Resultados %'!T$12,Listas!$E$2:$F$22,2,FALSE)=0),"NA",IF(AND(Intro!$H$5=2,VLOOKUP('Resultados %'!T$12,Listas!$E$2:$F$22,2,FALSE)=0),"NA",IF(AND(Intro!$H$5=1,VLOOKUP('Resultados %'!T$12,Listas!$E$2:$F$22,2,FALSE)=1,S!$A13=1),S!$G13,IF(AND(Intro!$H$5=2,VLOOKUP('Resultados %'!T$12,Listas!$E$2:$F$22,2,FALSE)=1),S!$G13,IF(AND(Intro!$H$5=3,S!$A13=1),S!$G13,IF(Intro!$H$5=4,S!$G13,"NA"))))))</f>
        <v>NA</v>
      </c>
      <c r="U16" s="3" t="str">
        <f>IF(AND(Intro!$H$5=1,VLOOKUP('Resultados %'!U$12,Listas!$E$2:$F$22,2,FALSE)=0),"NA",IF(AND(Intro!$H$5=2,VLOOKUP('Resultados %'!U$12,Listas!$E$2:$F$22,2,FALSE)=0),"NA",IF(AND(Intro!$H$5=1,VLOOKUP('Resultados %'!U$12,Listas!$E$2:$F$22,2,FALSE)=1,T!$A13=1),T!$G13,IF(AND(Intro!$H$5=2,VLOOKUP('Resultados %'!U$12,Listas!$E$2:$F$22,2,FALSE)=1),T!$G13,IF(AND(Intro!$H$5=3,T!$A13=1),T!$G13,IF(Intro!$H$5=4,T!$G13,"NA"))))))</f>
        <v>NA</v>
      </c>
      <c r="V16" s="34" t="str">
        <f>IF(AND(Intro!$H$5=1,VLOOKUP('Resultados %'!V$12,Listas!$E$2:$F$22,2,FALSE)=0),"NA",IF(AND(Intro!$H$5=2,VLOOKUP('Resultados %'!V$12,Listas!$E$2:$F$22,2,FALSE)=0),"NA",IF(AND(Intro!$H$5=1,VLOOKUP('Resultados %'!V$12,Listas!$E$2:$F$22,2,FALSE)=1,U!$A13=1),U!$G13,IF(AND(Intro!$H$5=2,VLOOKUP('Resultados %'!V$12,Listas!$E$2:$F$22,2,FALSE)=1),U!$G13,IF(AND(Intro!$H$5=3,U!$A13=1),U!$G13,IF(Intro!$H$5=4,U!$G13,"NA"))))))</f>
        <v>NA</v>
      </c>
    </row>
    <row r="17" spans="1:22" x14ac:dyDescent="0.25">
      <c r="A17" s="67">
        <f t="shared" si="0"/>
        <v>5</v>
      </c>
      <c r="B17" s="32" t="str">
        <f>IF(AND(Intro!$H$5=1,VLOOKUP('Resultados %'!B$12,Listas!$E$2:$F$22,2,FALSE)=0),"NA",IF(AND(Intro!$H$5=2,VLOOKUP('Resultados %'!B$12,Listas!$E$2:$F$22,2,FALSE)=0),"NA",IF(AND(Intro!$H$5=3,A!A14=1),A!G14,IF(Intro!$H$5=4,A!G14,"NA"))))</f>
        <v>NA</v>
      </c>
      <c r="C17" s="6">
        <f>IF(AND(Intro!$H$5=1,VLOOKUP('Resultados %'!C$12,Listas!$E$2:$F$22,2,FALSE)=0),"NA",IF(AND(Intro!$H$5=2,VLOOKUP('Resultados %'!C$12,Listas!$E$2:$F$22,2,FALSE)=0),"NA",IF(AND(Intro!$H$5=1,VLOOKUP('Resultados %'!C$12,Listas!$E$2:$F$22,2,FALSE)=1,B!$A14=1),B!$G14,IF(AND(Intro!$H$5=2,VLOOKUP('Resultados %'!C$12,Listas!$E$2:$F$22,2,FALSE)=1),B!$G14,IF(AND(Intro!$H$5=3,B!$A14=1),B!$G14,IF(Intro!$H$5=4,B!$G14,"NA"))))))</f>
        <v>0</v>
      </c>
      <c r="D17" s="6" t="str">
        <f>IF(AND(Intro!$H$5=1,VLOOKUP('Resultados %'!D$12,Listas!$E$2:$F$22,2,FALSE)=0),"NA",IF(AND(Intro!$H$5=2,VLOOKUP('Resultados %'!D$12,Listas!$E$2:$F$22,2,FALSE)=0),"NA",IF(AND(Intro!$H$5=1,VLOOKUP('Resultados %'!D$12,Listas!$E$2:$F$22,2,FALSE)=1,'C'!$A14=1),'C'!$G14,IF(AND(Intro!$H$5=2,VLOOKUP('Resultados %'!D$12,Listas!$E$2:$F$22,2,FALSE)=1),'C'!$G14,IF(AND(Intro!$H$5=3,'C'!$A14=1),'C'!$G14,IF(Intro!$H$5=4,'C'!$G14,"NA"))))))</f>
        <v>NA</v>
      </c>
      <c r="E17" s="82"/>
      <c r="F17" s="33" t="str">
        <f>IF(AND(Intro!$H$5=1,VLOOKUP('Resultados %'!F$12,Listas!$E$2:$F$22,2,FALSE)=0),"NA",IF(AND(Intro!$H$5=2,VLOOKUP('Resultados %'!F$12,Listas!$E$2:$F$22,2,FALSE)=0),"NA",IF(AND(Intro!$H$5=1,VLOOKUP('Resultados %'!F$12,Listas!$E$2:$F$22,2,FALSE)=1,E!$A14=1),E!$G14,IF(AND(Intro!$H$5=2,VLOOKUP('Resultados %'!F$12,Listas!$E$2:$F$22,2,FALSE)=1),E!$G14,IF(AND(Intro!$H$5=3,E!$A14=1),E!$G14,IF(Intro!$H$5=4,E!$G14,"NA"))))))</f>
        <v>NA</v>
      </c>
      <c r="G17" s="32" t="str">
        <f>IF(AND(Intro!$H$5=1,VLOOKUP('Resultados %'!G$12,Listas!$E$2:$F$22,2,FALSE)=0),"NA",IF(AND(Intro!$H$5=2,VLOOKUP('Resultados %'!G$12,Listas!$E$2:$F$22,2,FALSE)=0),"NA",IF(AND(Intro!$H$5=1,VLOOKUP('Resultados %'!G$12,Listas!$E$2:$F$22,2,FALSE)=1,F!$A14=1),F!$G14,IF(AND(Intro!$H$5=2,VLOOKUP('Resultados %'!G$12,Listas!$E$2:$F$22,2,FALSE)=1),F!$G14,IF(AND(Intro!$H$5=3,F!$A14=1),F!$G14,IF(Intro!$H$5=4,F!$G14,"NA"))))))</f>
        <v>NA</v>
      </c>
      <c r="H17" s="33">
        <f>IF(AND(Intro!$H$5=1,VLOOKUP('Resultados %'!H$12,Listas!$E$2:$F$22,2,FALSE)=0),"NA",IF(AND(Intro!$H$5=2,VLOOKUP('Resultados %'!H$12,Listas!$E$2:$F$22,2,FALSE)=0),"NA",IF(AND(Intro!$H$5=1,VLOOKUP('Resultados %'!H$12,Listas!$E$2:$F$22,2,FALSE)=1,G!$A14=1),G!$G14,IF(AND(Intro!$H$5=2,VLOOKUP('Resultados %'!H$12,Listas!$E$2:$F$22,2,FALSE)=1),G!$G14,IF(AND(Intro!$H$5=3,G!$A14=1),G!$G14,IF(Intro!$H$5=4,G!$G14,"NA"))))))</f>
        <v>0</v>
      </c>
      <c r="I17" s="32" t="str">
        <f>IF(AND(Intro!$H$5=1,VLOOKUP('Resultados %'!I$12,Listas!$E$2:$F$22,2,FALSE)=0),"NA",IF(AND(Intro!$H$5=2,VLOOKUP('Resultados %'!I$12,Listas!$E$2:$F$22,2,FALSE)=0),"NA",IF(AND(Intro!$H$5=1,VLOOKUP('Resultados %'!I$12,Listas!$E$2:$F$22,2,FALSE)=1,H!$A14=1),H!$G14,IF(AND(Intro!$H$5=2,VLOOKUP('Resultados %'!I$12,Listas!$E$2:$F$22,2,FALSE)=1),H!$G14,IF(AND(Intro!$H$5=3,H!$A14=1),H!$G14,IF(Intro!$H$5=4,H!$G14,"NA"))))))</f>
        <v>NA</v>
      </c>
      <c r="J17" s="6" t="str">
        <f>IF(AND(Intro!$H$5=1,VLOOKUP('Resultados %'!J$12,Listas!$E$2:$F$22,2,FALSE)=0),"NA",IF(AND(Intro!$H$5=2,VLOOKUP('Resultados %'!J$12,Listas!$E$2:$F$22,2,FALSE)=0),"NA",IF(AND(Intro!$H$5=1,VLOOKUP('Resultados %'!J$12,Listas!$E$2:$F$22,2,FALSE)=1,I!$A14=1),I!$G14,IF(AND(Intro!$H$5=2,VLOOKUP('Resultados %'!J$12,Listas!$E$2:$F$22,2,FALSE)=1),I!$G14,IF(AND(Intro!$H$5=3,I!$A14=1),I!$G14,IF(Intro!$H$5=4,I!$G14,"NA"))))))</f>
        <v>NA</v>
      </c>
      <c r="K17" s="6">
        <f>IF(AND(Intro!$H$5=1,VLOOKUP('Resultados %'!K$12,Listas!$E$2:$F$22,2,FALSE)=0),"NA",IF(AND(Intro!$H$5=2,VLOOKUP('Resultados %'!K$12,Listas!$E$2:$F$22,2,FALSE)=0),"NA",IF(AND(Intro!$H$5=1,VLOOKUP('Resultados %'!K$12,Listas!$E$2:$F$22,2,FALSE)=1,J!$A16=1),J!$G16,IF(AND(Intro!$H$5=2,VLOOKUP('Resultados %'!K$12,Listas!$E$2:$F$22,2,FALSE)=1),J!$G16,IF(AND(Intro!$H$5=3,J!$A16=1),J!$G16,IF(Intro!$H$5=4,J!$G16,"NA"))))))</f>
        <v>0</v>
      </c>
      <c r="L17" s="6" t="str">
        <f>IF(AND(Intro!$H$5=1,VLOOKUP('Resultados %'!L$12,Listas!$E$2:$F$22,2,FALSE)=0),"NA",IF(AND(Intro!$H$5=2,VLOOKUP('Resultados %'!L$12,Listas!$E$2:$F$22,2,FALSE)=0),"NA",IF(AND(Intro!$H$5=1,VLOOKUP('Resultados %'!L$12,Listas!$E$2:$F$22,2,FALSE)=1,K!$A14=1),K!$G14,IF(AND(Intro!$H$5=2,VLOOKUP('Resultados %'!L$12,Listas!$E$2:$F$22,2,FALSE)=1),K!$G14,IF(AND(Intro!$H$5=3,K!$A14=1),K!$G14,IF(Intro!$H$5=4,K!$G14,"NA"))))))</f>
        <v>NA</v>
      </c>
      <c r="M17" s="6" t="str">
        <f>IF(AND(Intro!$H$5=1,VLOOKUP('Resultados %'!M$12,Listas!$E$2:$F$22,2,FALSE)=0),"NA",IF(AND(Intro!$H$5=2,VLOOKUP('Resultados %'!M$12,Listas!$E$2:$F$22,2,FALSE)=0),"NA",IF(AND(Intro!$H$5=1,VLOOKUP('Resultados %'!M$12,Listas!$E$2:$F$22,2,FALSE)=1,L!$A14=1),L!$G14,IF(AND(Intro!$H$5=2,VLOOKUP('Resultados %'!M$12,Listas!$E$2:$F$22,2,FALSE)=1),L!$G14,IF(AND(Intro!$H$5=3,L!$A14=1),L!$G14,IF(Intro!$H$5=4,L!$G14,"NA"))))))</f>
        <v>NA</v>
      </c>
      <c r="N17" s="6">
        <f>IF(AND(Intro!$H$5=1,VLOOKUP('Resultados %'!N$12,Listas!$E$2:$F$22,2,FALSE)=0),"NA",IF(AND(Intro!$H$5=2,VLOOKUP('Resultados %'!N$12,Listas!$E$2:$F$22,2,FALSE)=0),"NA",IF(AND(Intro!$H$5=1,VLOOKUP('Resultados %'!N$12,Listas!$E$2:$F$22,2,FALSE)=1,M!$A14=1),M!$G14,IF(AND(Intro!$H$5=2,VLOOKUP('Resultados %'!N$12,Listas!$E$2:$F$22,2,FALSE)=1),M!$G14,IF(AND(Intro!$H$5=3,M!$A14=1),M!$G14,IF(Intro!$H$5=4,M!$G14,"NA"))))))</f>
        <v>0</v>
      </c>
      <c r="O17" s="6">
        <f>IF(AND(Intro!$H$5=1,VLOOKUP('Resultados %'!O$12,Listas!$E$2:$F$22,2,FALSE)=0),"NA",IF(AND(Intro!$H$5=2,VLOOKUP('Resultados %'!O$12,Listas!$E$2:$F$22,2,FALSE)=0),"NA",IF(AND(Intro!$H$5=1,VLOOKUP('Resultados %'!O$12,Listas!$E$2:$F$22,2,FALSE)=1,N!$A14=1),N!$G14,IF(AND(Intro!$H$5=2,VLOOKUP('Resultados %'!O$12,Listas!$E$2:$F$22,2,FALSE)=1),N!$G14,IF(AND(Intro!$H$5=3,N!$A14=1),N!$G14,IF(Intro!$H$5=4,N!$G14,"NA"))))))</f>
        <v>0</v>
      </c>
      <c r="P17" s="6" t="str">
        <f>IF(AND(Intro!$H$5=1,VLOOKUP('Resultados %'!P$12,Listas!$E$2:$F$22,2,FALSE)=0),"NA",IF(AND(Intro!$H$5=2,VLOOKUP('Resultados %'!P$12,Listas!$E$2:$F$22,2,FALSE)=0),"NA",IF(AND(Intro!$H$5=1,VLOOKUP('Resultados %'!P$12,Listas!$E$2:$F$22,2,FALSE)=1,O!$A14=1),O!$G14,IF(AND(Intro!$H$5=2,VLOOKUP('Resultados %'!P$12,Listas!$E$2:$F$22,2,FALSE)=1),O!$G14,IF(AND(Intro!$H$5=3,O!$A14=1),O!$G14,IF(Intro!$H$5=4,O!$G14,"NA"))))))</f>
        <v>NA</v>
      </c>
      <c r="Q17" s="3" t="str">
        <f>IF(AND(Intro!$H$5=1,VLOOKUP('Resultados %'!Q$12,Listas!$E$2:$F$22,2,FALSE)=0),"NA",IF(AND(Intro!$H$5=2,VLOOKUP('Resultados %'!Q$12,Listas!$E$2:$F$22,2,FALSE)=0),"NA",IF(AND(Intro!$H$5=1,VLOOKUP('Resultados %'!Q$12,Listas!$E$2:$F$22,2,FALSE)=1,P!$A14=1),P!$G14,IF(AND(Intro!$H$5=2,VLOOKUP('Resultados %'!Q$12,Listas!$E$2:$F$22,2,FALSE)=1),P!$G14,IF(AND(Intro!$H$5=3,P!$A14=1),P!$G14,IF(Intro!$H$5=4,P!$G14,"NA"))))))</f>
        <v>NA</v>
      </c>
      <c r="R17" s="34" t="str">
        <f>IF(AND(Intro!$H$5=1,VLOOKUP('Resultados %'!R$12,Listas!$E$2:$F$22,2,FALSE)=0),"NA",IF(AND(Intro!$H$5=2,VLOOKUP('Resultados %'!R$12,Listas!$E$2:$F$22,2,FALSE)=0),"NA",IF(AND(Intro!$H$5=1,VLOOKUP('Resultados %'!R$12,Listas!$E$2:$F$22,2,FALSE)=1,Q!$A14=1),Q!$G14,IF(AND(Intro!$H$5=2,VLOOKUP('Resultados %'!R$12,Listas!$E$2:$F$22,2,FALSE)=1),Q!$G14,IF(AND(Intro!$H$5=3,Q!$A14=1),Q!$G14,IF(Intro!$H$5=4,Q!$G14,"NA"))))))</f>
        <v>NA</v>
      </c>
      <c r="S17" s="31">
        <f>IF(AND(Intro!$H$5=1,VLOOKUP('Resultados %'!S$12,Listas!$E$2:$F$22,2,FALSE)=0),"NA",IF(AND(Intro!$H$5=2,VLOOKUP('Resultados %'!S$12,Listas!$E$2:$F$22,2,FALSE)=0),"NA",IF(AND(Intro!$H$5=1,VLOOKUP('Resultados %'!S$12,Listas!$E$2:$F$22,2,FALSE)=1,'R'!$A14=1),'R'!$G14,IF(AND(Intro!$H$5=2,VLOOKUP('Resultados %'!S$12,Listas!$E$2:$F$22,2,FALSE)=1),'R'!$G14,IF(AND(Intro!$H$5=3,'R'!$A14=1),'R'!$G14,IF(Intro!$H$5=4,'R'!$G14,"NA"))))))</f>
        <v>0</v>
      </c>
      <c r="T17" s="3" t="str">
        <f>IF(AND(Intro!$H$5=1,VLOOKUP('Resultados %'!T$12,Listas!$E$2:$F$22,2,FALSE)=0),"NA",IF(AND(Intro!$H$5=2,VLOOKUP('Resultados %'!T$12,Listas!$E$2:$F$22,2,FALSE)=0),"NA",IF(AND(Intro!$H$5=1,VLOOKUP('Resultados %'!T$12,Listas!$E$2:$F$22,2,FALSE)=1,S!$A14=1),S!$G14,IF(AND(Intro!$H$5=2,VLOOKUP('Resultados %'!T$12,Listas!$E$2:$F$22,2,FALSE)=1),S!$G14,IF(AND(Intro!$H$5=3,S!$A14=1),S!$G14,IF(Intro!$H$5=4,S!$G14,"NA"))))))</f>
        <v>NA</v>
      </c>
      <c r="U17" s="3" t="str">
        <f>IF(AND(Intro!$H$5=1,VLOOKUP('Resultados %'!U$12,Listas!$E$2:$F$22,2,FALSE)=0),"NA",IF(AND(Intro!$H$5=2,VLOOKUP('Resultados %'!U$12,Listas!$E$2:$F$22,2,FALSE)=0),"NA",IF(AND(Intro!$H$5=1,VLOOKUP('Resultados %'!U$12,Listas!$E$2:$F$22,2,FALSE)=1,T!$A14=1),T!$G14,IF(AND(Intro!$H$5=2,VLOOKUP('Resultados %'!U$12,Listas!$E$2:$F$22,2,FALSE)=1),T!$G14,IF(AND(Intro!$H$5=3,T!$A14=1),T!$G14,IF(Intro!$H$5=4,T!$G14,"NA"))))))</f>
        <v>NA</v>
      </c>
      <c r="V17" s="34" t="str">
        <f>IF(AND(Intro!$H$5=1,VLOOKUP('Resultados %'!V$12,Listas!$E$2:$F$22,2,FALSE)=0),"NA",IF(AND(Intro!$H$5=2,VLOOKUP('Resultados %'!V$12,Listas!$E$2:$F$22,2,FALSE)=0),"NA",IF(AND(Intro!$H$5=1,VLOOKUP('Resultados %'!V$12,Listas!$E$2:$F$22,2,FALSE)=1,U!$A14=1),U!$G14,IF(AND(Intro!$H$5=2,VLOOKUP('Resultados %'!V$12,Listas!$E$2:$F$22,2,FALSE)=1),U!$G14,IF(AND(Intro!$H$5=3,U!$A14=1),U!$G14,IF(Intro!$H$5=4,U!$G14,"NA"))))))</f>
        <v>NA</v>
      </c>
    </row>
    <row r="18" spans="1:22" x14ac:dyDescent="0.25">
      <c r="A18" s="67">
        <f t="shared" si="0"/>
        <v>6</v>
      </c>
      <c r="B18" s="32" t="str">
        <f>IF(AND(Intro!$H$5=1,VLOOKUP('Resultados %'!B$12,Listas!$E$2:$F$22,2,FALSE)=0),"NA",IF(AND(Intro!$H$5=2,VLOOKUP('Resultados %'!B$12,Listas!$E$2:$F$22,2,FALSE)=0),"NA",IF(AND(Intro!$H$5=3,A!A15=1),A!G15,IF(Intro!$H$5=4,A!G15,"NA"))))</f>
        <v>NA</v>
      </c>
      <c r="C18" s="6">
        <f>IF(AND(Intro!$H$5=1,VLOOKUP('Resultados %'!C$12,Listas!$E$2:$F$22,2,FALSE)=0),"NA",IF(AND(Intro!$H$5=2,VLOOKUP('Resultados %'!C$12,Listas!$E$2:$F$22,2,FALSE)=0),"NA",IF(AND(Intro!$H$5=1,VLOOKUP('Resultados %'!C$12,Listas!$E$2:$F$22,2,FALSE)=1,B!$A15=1),B!$G15,IF(AND(Intro!$H$5=2,VLOOKUP('Resultados %'!C$12,Listas!$E$2:$F$22,2,FALSE)=1),B!$G15,IF(AND(Intro!$H$5=3,B!$A15=1),B!$G15,IF(Intro!$H$5=4,B!$G15,"NA"))))))</f>
        <v>0</v>
      </c>
      <c r="D18" s="6" t="str">
        <f>IF(AND(Intro!$H$5=1,VLOOKUP('Resultados %'!D$12,Listas!$E$2:$F$22,2,FALSE)=0),"NA",IF(AND(Intro!$H$5=2,VLOOKUP('Resultados %'!D$12,Listas!$E$2:$F$22,2,FALSE)=0),"NA",IF(AND(Intro!$H$5=1,VLOOKUP('Resultados %'!D$12,Listas!$E$2:$F$22,2,FALSE)=1,'C'!$A15=1),'C'!$G15,IF(AND(Intro!$H$5=2,VLOOKUP('Resultados %'!D$12,Listas!$E$2:$F$22,2,FALSE)=1),'C'!$G15,IF(AND(Intro!$H$5=3,'C'!$A15=1),'C'!$G15,IF(Intro!$H$5=4,'C'!$G15,"NA"))))))</f>
        <v>NA</v>
      </c>
      <c r="E18" s="82"/>
      <c r="F18" s="33" t="str">
        <f>IF(AND(Intro!$H$5=1,VLOOKUP('Resultados %'!F$12,Listas!$E$2:$F$22,2,FALSE)=0),"NA",IF(AND(Intro!$H$5=2,VLOOKUP('Resultados %'!F$12,Listas!$E$2:$F$22,2,FALSE)=0),"NA",IF(AND(Intro!$H$5=1,VLOOKUP('Resultados %'!F$12,Listas!$E$2:$F$22,2,FALSE)=1,E!$A15=1),E!$G15,IF(AND(Intro!$H$5=2,VLOOKUP('Resultados %'!F$12,Listas!$E$2:$F$22,2,FALSE)=1),E!$G15,IF(AND(Intro!$H$5=3,E!$A15=1),E!$G15,IF(Intro!$H$5=4,E!$G15,"NA"))))))</f>
        <v>NA</v>
      </c>
      <c r="G18" s="32" t="str">
        <f>IF(AND(Intro!$H$5=1,VLOOKUP('Resultados %'!G$12,Listas!$E$2:$F$22,2,FALSE)=0),"NA",IF(AND(Intro!$H$5=2,VLOOKUP('Resultados %'!G$12,Listas!$E$2:$F$22,2,FALSE)=0),"NA",IF(AND(Intro!$H$5=1,VLOOKUP('Resultados %'!G$12,Listas!$E$2:$F$22,2,FALSE)=1,F!$A15=1),F!$G15,IF(AND(Intro!$H$5=2,VLOOKUP('Resultados %'!G$12,Listas!$E$2:$F$22,2,FALSE)=1),F!$G15,IF(AND(Intro!$H$5=3,F!$A15=1),F!$G15,IF(Intro!$H$5=4,F!$G15,"NA"))))))</f>
        <v>NA</v>
      </c>
      <c r="H18" s="33">
        <f>IF(AND(Intro!$H$5=1,VLOOKUP('Resultados %'!H$12,Listas!$E$2:$F$22,2,FALSE)=0),"NA",IF(AND(Intro!$H$5=2,VLOOKUP('Resultados %'!H$12,Listas!$E$2:$F$22,2,FALSE)=0),"NA",IF(AND(Intro!$H$5=1,VLOOKUP('Resultados %'!H$12,Listas!$E$2:$F$22,2,FALSE)=1,G!$A15=1),G!$G15,IF(AND(Intro!$H$5=2,VLOOKUP('Resultados %'!H$12,Listas!$E$2:$F$22,2,FALSE)=1),G!$G15,IF(AND(Intro!$H$5=3,G!$A15=1),G!$G15,IF(Intro!$H$5=4,G!$G15,"NA"))))))</f>
        <v>0</v>
      </c>
      <c r="I18" s="32" t="str">
        <f>IF(AND(Intro!$H$5=1,VLOOKUP('Resultados %'!I$12,Listas!$E$2:$F$22,2,FALSE)=0),"NA",IF(AND(Intro!$H$5=2,VLOOKUP('Resultados %'!I$12,Listas!$E$2:$F$22,2,FALSE)=0),"NA",IF(AND(Intro!$H$5=1,VLOOKUP('Resultados %'!I$12,Listas!$E$2:$F$22,2,FALSE)=1,H!$A15=1),H!$G15,IF(AND(Intro!$H$5=2,VLOOKUP('Resultados %'!I$12,Listas!$E$2:$F$22,2,FALSE)=1),H!$G15,IF(AND(Intro!$H$5=3,H!$A15=1),H!$G15,IF(Intro!$H$5=4,H!$G15,"NA"))))))</f>
        <v>NA</v>
      </c>
      <c r="J18" s="6" t="str">
        <f>IF(AND(Intro!$H$5=1,VLOOKUP('Resultados %'!J$12,Listas!$E$2:$F$22,2,FALSE)=0),"NA",IF(AND(Intro!$H$5=2,VLOOKUP('Resultados %'!J$12,Listas!$E$2:$F$22,2,FALSE)=0),"NA",IF(AND(Intro!$H$5=1,VLOOKUP('Resultados %'!J$12,Listas!$E$2:$F$22,2,FALSE)=1,I!$A15=1),I!$G15,IF(AND(Intro!$H$5=2,VLOOKUP('Resultados %'!J$12,Listas!$E$2:$F$22,2,FALSE)=1),I!$G15,IF(AND(Intro!$H$5=3,I!$A15=1),I!$G15,IF(Intro!$H$5=4,I!$G15,"NA"))))))</f>
        <v>NA</v>
      </c>
      <c r="K18" s="6">
        <f>IF(AND(Intro!$H$5=1,VLOOKUP('Resultados %'!K$12,Listas!$E$2:$F$22,2,FALSE)=0),"NA",IF(AND(Intro!$H$5=2,VLOOKUP('Resultados %'!K$12,Listas!$E$2:$F$22,2,FALSE)=0),"NA",IF(AND(Intro!$H$5=1,VLOOKUP('Resultados %'!K$12,Listas!$E$2:$F$22,2,FALSE)=1,J!$A18=1),J!$G18,IF(AND(Intro!$H$5=2,VLOOKUP('Resultados %'!K$12,Listas!$E$2:$F$22,2,FALSE)=1),J!$G18,IF(AND(Intro!$H$5=3,J!$A18=1),J!$G18,IF(Intro!$H$5=4,J!$G18,"NA"))))))</f>
        <v>0</v>
      </c>
      <c r="L18" s="6" t="str">
        <f>IF(AND(Intro!$H$5=1,VLOOKUP('Resultados %'!L$12,Listas!$E$2:$F$22,2,FALSE)=0),"NA",IF(AND(Intro!$H$5=2,VLOOKUP('Resultados %'!L$12,Listas!$E$2:$F$22,2,FALSE)=0),"NA",IF(AND(Intro!$H$5=1,VLOOKUP('Resultados %'!L$12,Listas!$E$2:$F$22,2,FALSE)=1,K!$A15=1),K!$G15,IF(AND(Intro!$H$5=2,VLOOKUP('Resultados %'!L$12,Listas!$E$2:$F$22,2,FALSE)=1),K!$G15,IF(AND(Intro!$H$5=3,K!$A15=1),K!$G15,IF(Intro!$H$5=4,K!$G15,"NA"))))))</f>
        <v>NA</v>
      </c>
      <c r="M18" s="6" t="str">
        <f>IF(AND(Intro!$H$5=1,VLOOKUP('Resultados %'!M$12,Listas!$E$2:$F$22,2,FALSE)=0),"NA",IF(AND(Intro!$H$5=2,VLOOKUP('Resultados %'!M$12,Listas!$E$2:$F$22,2,FALSE)=0),"NA",IF(AND(Intro!$H$5=1,VLOOKUP('Resultados %'!M$12,Listas!$E$2:$F$22,2,FALSE)=1,L!$A15=1),L!$G15,IF(AND(Intro!$H$5=2,VLOOKUP('Resultados %'!M$12,Listas!$E$2:$F$22,2,FALSE)=1),L!$G15,IF(AND(Intro!$H$5=3,L!$A15=1),L!$G15,IF(Intro!$H$5=4,L!$G15,"NA"))))))</f>
        <v>NA</v>
      </c>
      <c r="N18" s="6">
        <f>IF(AND(Intro!$H$5=1,VLOOKUP('Resultados %'!N$12,Listas!$E$2:$F$22,2,FALSE)=0),"NA",IF(AND(Intro!$H$5=2,VLOOKUP('Resultados %'!N$12,Listas!$E$2:$F$22,2,FALSE)=0),"NA",IF(AND(Intro!$H$5=1,VLOOKUP('Resultados %'!N$12,Listas!$E$2:$F$22,2,FALSE)=1,M!$A15=1),M!$G15,IF(AND(Intro!$H$5=2,VLOOKUP('Resultados %'!N$12,Listas!$E$2:$F$22,2,FALSE)=1),M!$G15,IF(AND(Intro!$H$5=3,M!$A15=1),M!$G15,IF(Intro!$H$5=4,M!$G15,"NA"))))))</f>
        <v>0</v>
      </c>
      <c r="O18" s="6">
        <f>IF(AND(Intro!$H$5=1,VLOOKUP('Resultados %'!O$12,Listas!$E$2:$F$22,2,FALSE)=0),"NA",IF(AND(Intro!$H$5=2,VLOOKUP('Resultados %'!O$12,Listas!$E$2:$F$22,2,FALSE)=0),"NA",IF(AND(Intro!$H$5=1,VLOOKUP('Resultados %'!O$12,Listas!$E$2:$F$22,2,FALSE)=1,N!$A15=1),N!$G15,IF(AND(Intro!$H$5=2,VLOOKUP('Resultados %'!O$12,Listas!$E$2:$F$22,2,FALSE)=1),N!$G15,IF(AND(Intro!$H$5=3,N!$A15=1),N!$G15,IF(Intro!$H$5=4,N!$G15,"NA"))))))</f>
        <v>0</v>
      </c>
      <c r="P18" s="6" t="str">
        <f>IF(AND(Intro!$H$5=1,VLOOKUP('Resultados %'!P$12,Listas!$E$2:$F$22,2,FALSE)=0),"NA",IF(AND(Intro!$H$5=2,VLOOKUP('Resultados %'!P$12,Listas!$E$2:$F$22,2,FALSE)=0),"NA",IF(AND(Intro!$H$5=1,VLOOKUP('Resultados %'!P$12,Listas!$E$2:$F$22,2,FALSE)=1,O!$A15=1),O!$G15,IF(AND(Intro!$H$5=2,VLOOKUP('Resultados %'!P$12,Listas!$E$2:$F$22,2,FALSE)=1),O!$G15,IF(AND(Intro!$H$5=3,O!$A15=1),O!$G15,IF(Intro!$H$5=4,O!$G15,"NA"))))))</f>
        <v>NA</v>
      </c>
      <c r="Q18" s="3" t="str">
        <f>IF(AND(Intro!$H$5=1,VLOOKUP('Resultados %'!Q$12,Listas!$E$2:$F$22,2,FALSE)=0),"NA",IF(AND(Intro!$H$5=2,VLOOKUP('Resultados %'!Q$12,Listas!$E$2:$F$22,2,FALSE)=0),"NA",IF(AND(Intro!$H$5=1,VLOOKUP('Resultados %'!Q$12,Listas!$E$2:$F$22,2,FALSE)=1,P!$A15=1),P!$G15,IF(AND(Intro!$H$5=2,VLOOKUP('Resultados %'!Q$12,Listas!$E$2:$F$22,2,FALSE)=1),P!$G15,IF(AND(Intro!$H$5=3,P!$A15=1),P!$G15,IF(Intro!$H$5=4,P!$G15,"NA"))))))</f>
        <v>NA</v>
      </c>
      <c r="R18" s="34" t="str">
        <f>IF(AND(Intro!$H$5=1,VLOOKUP('Resultados %'!R$12,Listas!$E$2:$F$22,2,FALSE)=0),"NA",IF(AND(Intro!$H$5=2,VLOOKUP('Resultados %'!R$12,Listas!$E$2:$F$22,2,FALSE)=0),"NA",IF(AND(Intro!$H$5=1,VLOOKUP('Resultados %'!R$12,Listas!$E$2:$F$22,2,FALSE)=1,Q!$A15=1),Q!$G15,IF(AND(Intro!$H$5=2,VLOOKUP('Resultados %'!R$12,Listas!$E$2:$F$22,2,FALSE)=1),Q!$G15,IF(AND(Intro!$H$5=3,Q!$A15=1),Q!$G15,IF(Intro!$H$5=4,Q!$G15,"NA"))))))</f>
        <v>NA</v>
      </c>
      <c r="S18" s="31">
        <f>IF(AND(Intro!$H$5=1,VLOOKUP('Resultados %'!S$12,Listas!$E$2:$F$22,2,FALSE)=0),"NA",IF(AND(Intro!$H$5=2,VLOOKUP('Resultados %'!S$12,Listas!$E$2:$F$22,2,FALSE)=0),"NA",IF(AND(Intro!$H$5=1,VLOOKUP('Resultados %'!S$12,Listas!$E$2:$F$22,2,FALSE)=1,'R'!$A15=1),'R'!$G15,IF(AND(Intro!$H$5=2,VLOOKUP('Resultados %'!S$12,Listas!$E$2:$F$22,2,FALSE)=1),'R'!$G15,IF(AND(Intro!$H$5=3,'R'!$A15=1),'R'!$G15,IF(Intro!$H$5=4,'R'!$G15,"NA"))))))</f>
        <v>0</v>
      </c>
      <c r="T18" s="3" t="str">
        <f>IF(AND(Intro!$H$5=1,VLOOKUP('Resultados %'!T$12,Listas!$E$2:$F$22,2,FALSE)=0),"NA",IF(AND(Intro!$H$5=2,VLOOKUP('Resultados %'!T$12,Listas!$E$2:$F$22,2,FALSE)=0),"NA",IF(AND(Intro!$H$5=1,VLOOKUP('Resultados %'!T$12,Listas!$E$2:$F$22,2,FALSE)=1,S!$A15=1),S!$G15,IF(AND(Intro!$H$5=2,VLOOKUP('Resultados %'!T$12,Listas!$E$2:$F$22,2,FALSE)=1),S!$G15,IF(AND(Intro!$H$5=3,S!$A15=1),S!$G15,IF(Intro!$H$5=4,S!$G15,"NA"))))))</f>
        <v>NA</v>
      </c>
      <c r="U18" s="3" t="str">
        <f>IF(AND(Intro!$H$5=1,VLOOKUP('Resultados %'!U$12,Listas!$E$2:$F$22,2,FALSE)=0),"NA",IF(AND(Intro!$H$5=2,VLOOKUP('Resultados %'!U$12,Listas!$E$2:$F$22,2,FALSE)=0),"NA",IF(AND(Intro!$H$5=1,VLOOKUP('Resultados %'!U$12,Listas!$E$2:$F$22,2,FALSE)=1,T!$A15=1),T!$G15,IF(AND(Intro!$H$5=2,VLOOKUP('Resultados %'!U$12,Listas!$E$2:$F$22,2,FALSE)=1),T!$G15,IF(AND(Intro!$H$5=3,T!$A15=1),T!$G15,IF(Intro!$H$5=4,T!$G15,"NA"))))))</f>
        <v>NA</v>
      </c>
      <c r="V18" s="34" t="str">
        <f>IF(AND(Intro!$H$5=1,VLOOKUP('Resultados %'!V$12,Listas!$E$2:$F$22,2,FALSE)=0),"NA",IF(AND(Intro!$H$5=2,VLOOKUP('Resultados %'!V$12,Listas!$E$2:$F$22,2,FALSE)=0),"NA",IF(AND(Intro!$H$5=1,VLOOKUP('Resultados %'!V$12,Listas!$E$2:$F$22,2,FALSE)=1,U!$A15=1),U!$G15,IF(AND(Intro!$H$5=2,VLOOKUP('Resultados %'!V$12,Listas!$E$2:$F$22,2,FALSE)=1),U!$G15,IF(AND(Intro!$H$5=3,U!$A15=1),U!$G15,IF(Intro!$H$5=4,U!$G15,"NA"))))))</f>
        <v>NA</v>
      </c>
    </row>
    <row r="19" spans="1:22" x14ac:dyDescent="0.25">
      <c r="A19" s="67">
        <f t="shared" si="0"/>
        <v>7</v>
      </c>
      <c r="B19" s="32" t="str">
        <f>IF(AND(Intro!$H$5=1,VLOOKUP('Resultados %'!B$12,Listas!$E$2:$F$22,2,FALSE)=0),"NA",IF(AND(Intro!$H$5=2,VLOOKUP('Resultados %'!B$12,Listas!$E$2:$F$22,2,FALSE)=0),"NA",IF(AND(Intro!$H$5=3,A!A16=1),A!G16,IF(Intro!$H$5=4,A!G16,"NA"))))</f>
        <v>NA</v>
      </c>
      <c r="C19" s="6">
        <f>IF(AND(Intro!$H$5=1,VLOOKUP('Resultados %'!C$12,Listas!$E$2:$F$22,2,FALSE)=0),"NA",IF(AND(Intro!$H$5=2,VLOOKUP('Resultados %'!C$12,Listas!$E$2:$F$22,2,FALSE)=0),"NA",IF(AND(Intro!$H$5=1,VLOOKUP('Resultados %'!C$12,Listas!$E$2:$F$22,2,FALSE)=1,B!$A16=1),B!$G16,IF(AND(Intro!$H$5=2,VLOOKUP('Resultados %'!C$12,Listas!$E$2:$F$22,2,FALSE)=1),B!$G16,IF(AND(Intro!$H$5=3,B!$A16=1),B!$G16,IF(Intro!$H$5=4,B!$G16,"NA"))))))</f>
        <v>0</v>
      </c>
      <c r="D19" s="6" t="str">
        <f>IF(AND(Intro!$H$5=1,VLOOKUP('Resultados %'!D$12,Listas!$E$2:$F$22,2,FALSE)=0),"NA",IF(AND(Intro!$H$5=2,VLOOKUP('Resultados %'!D$12,Listas!$E$2:$F$22,2,FALSE)=0),"NA",IF(AND(Intro!$H$5=1,VLOOKUP('Resultados %'!D$12,Listas!$E$2:$F$22,2,FALSE)=1,'C'!$A16=1),'C'!$G16,IF(AND(Intro!$H$5=2,VLOOKUP('Resultados %'!D$12,Listas!$E$2:$F$22,2,FALSE)=1),'C'!$G16,IF(AND(Intro!$H$5=3,'C'!$A16=1),'C'!$G16,IF(Intro!$H$5=4,'C'!$G16,"NA"))))))</f>
        <v>NA</v>
      </c>
      <c r="E19" s="82"/>
      <c r="F19" s="33" t="str">
        <f>IF(AND(Intro!$H$5=1,VLOOKUP('Resultados %'!F$12,Listas!$E$2:$F$22,2,FALSE)=0),"NA",IF(AND(Intro!$H$5=2,VLOOKUP('Resultados %'!F$12,Listas!$E$2:$F$22,2,FALSE)=0),"NA",IF(AND(Intro!$H$5=1,VLOOKUP('Resultados %'!F$12,Listas!$E$2:$F$22,2,FALSE)=1,E!$A16=1),E!$G16,IF(AND(Intro!$H$5=2,VLOOKUP('Resultados %'!F$12,Listas!$E$2:$F$22,2,FALSE)=1),E!$G16,IF(AND(Intro!$H$5=3,E!$A16=1),E!$G16,IF(Intro!$H$5=4,E!$G16,"NA"))))))</f>
        <v>NA</v>
      </c>
      <c r="G19" s="32" t="str">
        <f>IF(AND(Intro!$H$5=1,VLOOKUP('Resultados %'!G$12,Listas!$E$2:$F$22,2,FALSE)=0),"NA",IF(AND(Intro!$H$5=2,VLOOKUP('Resultados %'!G$12,Listas!$E$2:$F$22,2,FALSE)=0),"NA",IF(AND(Intro!$H$5=1,VLOOKUP('Resultados %'!G$12,Listas!$E$2:$F$22,2,FALSE)=1,F!$A16=1),F!$G16,IF(AND(Intro!$H$5=2,VLOOKUP('Resultados %'!G$12,Listas!$E$2:$F$22,2,FALSE)=1),F!$G16,IF(AND(Intro!$H$5=3,F!$A16=1),F!$G16,IF(Intro!$H$5=4,F!$G16,"NA"))))))</f>
        <v>NA</v>
      </c>
      <c r="H19" s="33">
        <f>IF(AND(Intro!$H$5=1,VLOOKUP('Resultados %'!H$12,Listas!$E$2:$F$22,2,FALSE)=0),"NA",IF(AND(Intro!$H$5=2,VLOOKUP('Resultados %'!H$12,Listas!$E$2:$F$22,2,FALSE)=0),"NA",IF(AND(Intro!$H$5=1,VLOOKUP('Resultados %'!H$12,Listas!$E$2:$F$22,2,FALSE)=1,G!$A16=1),G!$G16,IF(AND(Intro!$H$5=2,VLOOKUP('Resultados %'!H$12,Listas!$E$2:$F$22,2,FALSE)=1),G!$G16,IF(AND(Intro!$H$5=3,G!$A16=1),G!$G16,IF(Intro!$H$5=4,G!$G16,"NA"))))))</f>
        <v>0</v>
      </c>
      <c r="I19" s="32" t="str">
        <f>IF(AND(Intro!$H$5=1,VLOOKUP('Resultados %'!I$12,Listas!$E$2:$F$22,2,FALSE)=0),"NA",IF(AND(Intro!$H$5=2,VLOOKUP('Resultados %'!I$12,Listas!$E$2:$F$22,2,FALSE)=0),"NA",IF(AND(Intro!$H$5=1,VLOOKUP('Resultados %'!I$12,Listas!$E$2:$F$22,2,FALSE)=1,H!$A16=1),H!$G16,IF(AND(Intro!$H$5=2,VLOOKUP('Resultados %'!I$12,Listas!$E$2:$F$22,2,FALSE)=1),H!$G16,IF(AND(Intro!$H$5=3,H!$A16=1),H!$G16,IF(Intro!$H$5=4,H!$G16,"NA"))))))</f>
        <v>NA</v>
      </c>
      <c r="J19" s="6" t="str">
        <f>IF(AND(Intro!$H$5=1,VLOOKUP('Resultados %'!J$12,Listas!$E$2:$F$22,2,FALSE)=0),"NA",IF(AND(Intro!$H$5=2,VLOOKUP('Resultados %'!J$12,Listas!$E$2:$F$22,2,FALSE)=0),"NA",IF(AND(Intro!$H$5=1,VLOOKUP('Resultados %'!J$12,Listas!$E$2:$F$22,2,FALSE)=1,I!$A16=1),I!$G16,IF(AND(Intro!$H$5=2,VLOOKUP('Resultados %'!J$12,Listas!$E$2:$F$22,2,FALSE)=1),I!$G16,IF(AND(Intro!$H$5=3,I!$A16=1),I!$G16,IF(Intro!$H$5=4,I!$G16,"NA"))))))</f>
        <v>NA</v>
      </c>
      <c r="K19" s="6">
        <f>IF(AND(Intro!$H$5=1,VLOOKUP('Resultados %'!K$12,Listas!$E$2:$F$22,2,FALSE)=0),"NA",IF(AND(Intro!$H$5=2,VLOOKUP('Resultados %'!K$12,Listas!$E$2:$F$22,2,FALSE)=0),"NA",IF(AND(Intro!$H$5=1,VLOOKUP('Resultados %'!K$12,Listas!$E$2:$F$22,2,FALSE)=1,J!$A19=1),J!$G19,IF(AND(Intro!$H$5=2,VLOOKUP('Resultados %'!K$12,Listas!$E$2:$F$22,2,FALSE)=1),J!$G19,IF(AND(Intro!$H$5=3,J!$A19=1),J!$G19,IF(Intro!$H$5=4,J!$G19,"NA"))))))</f>
        <v>0</v>
      </c>
      <c r="L19" s="6" t="str">
        <f>IF(AND(Intro!$H$5=1,VLOOKUP('Resultados %'!L$12,Listas!$E$2:$F$22,2,FALSE)=0),"NA",IF(AND(Intro!$H$5=2,VLOOKUP('Resultados %'!L$12,Listas!$E$2:$F$22,2,FALSE)=0),"NA",IF(AND(Intro!$H$5=1,VLOOKUP('Resultados %'!L$12,Listas!$E$2:$F$22,2,FALSE)=1,K!$A16=1),K!$G16,IF(AND(Intro!$H$5=2,VLOOKUP('Resultados %'!L$12,Listas!$E$2:$F$22,2,FALSE)=1),K!$G16,IF(AND(Intro!$H$5=3,K!$A16=1),K!$G16,IF(Intro!$H$5=4,K!$G16,"NA"))))))</f>
        <v>NA</v>
      </c>
      <c r="M19" s="6" t="str">
        <f>IF(AND(Intro!$H$5=1,VLOOKUP('Resultados %'!M$12,Listas!$E$2:$F$22,2,FALSE)=0),"NA",IF(AND(Intro!$H$5=2,VLOOKUP('Resultados %'!M$12,Listas!$E$2:$F$22,2,FALSE)=0),"NA",IF(AND(Intro!$H$5=1,VLOOKUP('Resultados %'!M$12,Listas!$E$2:$F$22,2,FALSE)=1,L!$A16=1),L!$G16,IF(AND(Intro!$H$5=2,VLOOKUP('Resultados %'!M$12,Listas!$E$2:$F$22,2,FALSE)=1),L!$G16,IF(AND(Intro!$H$5=3,L!$A16=1),L!$G16,IF(Intro!$H$5=4,L!$G16,"NA"))))))</f>
        <v>NA</v>
      </c>
      <c r="N19" s="6">
        <f>IF(AND(Intro!$H$5=1,VLOOKUP('Resultados %'!N$12,Listas!$E$2:$F$22,2,FALSE)=0),"NA",IF(AND(Intro!$H$5=2,VLOOKUP('Resultados %'!N$12,Listas!$E$2:$F$22,2,FALSE)=0),"NA",IF(AND(Intro!$H$5=1,VLOOKUP('Resultados %'!N$12,Listas!$E$2:$F$22,2,FALSE)=1,M!$A16=1),M!$G16,IF(AND(Intro!$H$5=2,VLOOKUP('Resultados %'!N$12,Listas!$E$2:$F$22,2,FALSE)=1),M!$G16,IF(AND(Intro!$H$5=3,M!$A16=1),M!$G16,IF(Intro!$H$5=4,M!$G16,"NA"))))))</f>
        <v>0</v>
      </c>
      <c r="O19" s="6">
        <f>IF(AND(Intro!$H$5=1,VLOOKUP('Resultados %'!O$12,Listas!$E$2:$F$22,2,FALSE)=0),"NA",IF(AND(Intro!$H$5=2,VLOOKUP('Resultados %'!O$12,Listas!$E$2:$F$22,2,FALSE)=0),"NA",IF(AND(Intro!$H$5=1,VLOOKUP('Resultados %'!O$12,Listas!$E$2:$F$22,2,FALSE)=1,N!$A16=1),N!$G16,IF(AND(Intro!$H$5=2,VLOOKUP('Resultados %'!O$12,Listas!$E$2:$F$22,2,FALSE)=1),N!$G16,IF(AND(Intro!$H$5=3,N!$A16=1),N!$G16,IF(Intro!$H$5=4,N!$G16,"NA"))))))</f>
        <v>0</v>
      </c>
      <c r="P19" s="6" t="str">
        <f>IF(AND(Intro!$H$5=1,VLOOKUP('Resultados %'!P$12,Listas!$E$2:$F$22,2,FALSE)=0),"NA",IF(AND(Intro!$H$5=2,VLOOKUP('Resultados %'!P$12,Listas!$E$2:$F$22,2,FALSE)=0),"NA",IF(AND(Intro!$H$5=1,VLOOKUP('Resultados %'!P$12,Listas!$E$2:$F$22,2,FALSE)=1,O!$A16=1),O!$G16,IF(AND(Intro!$H$5=2,VLOOKUP('Resultados %'!P$12,Listas!$E$2:$F$22,2,FALSE)=1),O!$G16,IF(AND(Intro!$H$5=3,O!$A16=1),O!$G16,IF(Intro!$H$5=4,O!$G16,"NA"))))))</f>
        <v>NA</v>
      </c>
      <c r="Q19" s="3" t="str">
        <f>IF(AND(Intro!$H$5=1,VLOOKUP('Resultados %'!Q$12,Listas!$E$2:$F$22,2,FALSE)=0),"NA",IF(AND(Intro!$H$5=2,VLOOKUP('Resultados %'!Q$12,Listas!$E$2:$F$22,2,FALSE)=0),"NA",IF(AND(Intro!$H$5=1,VLOOKUP('Resultados %'!Q$12,Listas!$E$2:$F$22,2,FALSE)=1,P!$A16=1),P!$G16,IF(AND(Intro!$H$5=2,VLOOKUP('Resultados %'!Q$12,Listas!$E$2:$F$22,2,FALSE)=1),P!$G16,IF(AND(Intro!$H$5=3,P!$A16=1),P!$G16,IF(Intro!$H$5=4,P!$G16,"NA"))))))</f>
        <v>NA</v>
      </c>
      <c r="R19" s="34" t="str">
        <f>IF(AND(Intro!$H$5=1,VLOOKUP('Resultados %'!R$12,Listas!$E$2:$F$22,2,FALSE)=0),"NA",IF(AND(Intro!$H$5=2,VLOOKUP('Resultados %'!R$12,Listas!$E$2:$F$22,2,FALSE)=0),"NA",IF(AND(Intro!$H$5=1,VLOOKUP('Resultados %'!R$12,Listas!$E$2:$F$22,2,FALSE)=1,Q!$A16=1),Q!$G16,IF(AND(Intro!$H$5=2,VLOOKUP('Resultados %'!R$12,Listas!$E$2:$F$22,2,FALSE)=1),Q!$G16,IF(AND(Intro!$H$5=3,Q!$A16=1),Q!$G16,IF(Intro!$H$5=4,Q!$G16,"NA"))))))</f>
        <v>NA</v>
      </c>
      <c r="S19" s="31">
        <f>IF(AND(Intro!$H$5=1,VLOOKUP('Resultados %'!S$12,Listas!$E$2:$F$22,2,FALSE)=0),"NA",IF(AND(Intro!$H$5=2,VLOOKUP('Resultados %'!S$12,Listas!$E$2:$F$22,2,FALSE)=0),"NA",IF(AND(Intro!$H$5=1,VLOOKUP('Resultados %'!S$12,Listas!$E$2:$F$22,2,FALSE)=1,'R'!$A16=1),'R'!$G16,IF(AND(Intro!$H$5=2,VLOOKUP('Resultados %'!S$12,Listas!$E$2:$F$22,2,FALSE)=1),'R'!$G16,IF(AND(Intro!$H$5=3,'R'!$A16=1),'R'!$G16,IF(Intro!$H$5=4,'R'!$G16,"NA"))))))</f>
        <v>0</v>
      </c>
      <c r="T19" s="3" t="str">
        <f>IF(AND(Intro!$H$5=1,VLOOKUP('Resultados %'!T$12,Listas!$E$2:$F$22,2,FALSE)=0),"NA",IF(AND(Intro!$H$5=2,VLOOKUP('Resultados %'!T$12,Listas!$E$2:$F$22,2,FALSE)=0),"NA",IF(AND(Intro!$H$5=1,VLOOKUP('Resultados %'!T$12,Listas!$E$2:$F$22,2,FALSE)=1,S!$A16=1),S!$G16,IF(AND(Intro!$H$5=2,VLOOKUP('Resultados %'!T$12,Listas!$E$2:$F$22,2,FALSE)=1),S!$G16,IF(AND(Intro!$H$5=3,S!$A16=1),S!$G16,IF(Intro!$H$5=4,S!$G16,"NA"))))))</f>
        <v>NA</v>
      </c>
      <c r="U19" s="3" t="str">
        <f>IF(AND(Intro!$H$5=1,VLOOKUP('Resultados %'!U$12,Listas!$E$2:$F$22,2,FALSE)=0),"NA",IF(AND(Intro!$H$5=2,VLOOKUP('Resultados %'!U$12,Listas!$E$2:$F$22,2,FALSE)=0),"NA",IF(AND(Intro!$H$5=1,VLOOKUP('Resultados %'!U$12,Listas!$E$2:$F$22,2,FALSE)=1,T!$A16=1),T!$G16,IF(AND(Intro!$H$5=2,VLOOKUP('Resultados %'!U$12,Listas!$E$2:$F$22,2,FALSE)=1),T!$G16,IF(AND(Intro!$H$5=3,T!$A16=1),T!$G16,IF(Intro!$H$5=4,T!$G16,"NA"))))))</f>
        <v>NA</v>
      </c>
      <c r="V19" s="34" t="str">
        <f>IF(AND(Intro!$H$5=1,VLOOKUP('Resultados %'!V$12,Listas!$E$2:$F$22,2,FALSE)=0),"NA",IF(AND(Intro!$H$5=2,VLOOKUP('Resultados %'!V$12,Listas!$E$2:$F$22,2,FALSE)=0),"NA",IF(AND(Intro!$H$5=1,VLOOKUP('Resultados %'!V$12,Listas!$E$2:$F$22,2,FALSE)=1,U!$A16=1),U!$G16,IF(AND(Intro!$H$5=2,VLOOKUP('Resultados %'!V$12,Listas!$E$2:$F$22,2,FALSE)=1),U!$G16,IF(AND(Intro!$H$5=3,U!$A16=1),U!$G16,IF(Intro!$H$5=4,U!$G16,"NA"))))))</f>
        <v>NA</v>
      </c>
    </row>
    <row r="20" spans="1:22" x14ac:dyDescent="0.25">
      <c r="A20" s="67">
        <f t="shared" si="0"/>
        <v>8</v>
      </c>
      <c r="B20" s="32" t="str">
        <f>IF(AND(Intro!$H$5=1,VLOOKUP('Resultados %'!B$12,Listas!$E$2:$F$22,2,FALSE)=0),"NA",IF(AND(Intro!$H$5=2,VLOOKUP('Resultados %'!B$12,Listas!$E$2:$F$22,2,FALSE)=0),"NA",IF(AND(Intro!$H$5=3,A!A17=1),A!G17,IF(Intro!$H$5=4,A!G17,"NA"))))</f>
        <v>NA</v>
      </c>
      <c r="C20" s="6">
        <f>IF(AND(Intro!$H$5=1,VLOOKUP('Resultados %'!C$12,Listas!$E$2:$F$22,2,FALSE)=0),"NA",IF(AND(Intro!$H$5=2,VLOOKUP('Resultados %'!C$12,Listas!$E$2:$F$22,2,FALSE)=0),"NA",IF(AND(Intro!$H$5=1,VLOOKUP('Resultados %'!C$12,Listas!$E$2:$F$22,2,FALSE)=1,B!$A17=1),B!$G17,IF(AND(Intro!$H$5=2,VLOOKUP('Resultados %'!C$12,Listas!$E$2:$F$22,2,FALSE)=1),B!$G17,IF(AND(Intro!$H$5=3,B!$A17=1),B!$G17,IF(Intro!$H$5=4,B!$G17,"NA"))))))</f>
        <v>0</v>
      </c>
      <c r="D20" s="6" t="str">
        <f>IF(AND(Intro!$H$5=1,VLOOKUP('Resultados %'!D$12,Listas!$E$2:$F$22,2,FALSE)=0),"NA",IF(AND(Intro!$H$5=2,VLOOKUP('Resultados %'!D$12,Listas!$E$2:$F$22,2,FALSE)=0),"NA",IF(AND(Intro!$H$5=1,VLOOKUP('Resultados %'!D$12,Listas!$E$2:$F$22,2,FALSE)=1,'C'!$A17=1),'C'!$G17,IF(AND(Intro!$H$5=2,VLOOKUP('Resultados %'!D$12,Listas!$E$2:$F$22,2,FALSE)=1),'C'!$G17,IF(AND(Intro!$H$5=3,'C'!$A17=1),'C'!$G17,IF(Intro!$H$5=4,'C'!$G17,"NA"))))))</f>
        <v>NA</v>
      </c>
      <c r="E20" s="82"/>
      <c r="F20" s="33" t="str">
        <f>IF(AND(Intro!$H$5=1,VLOOKUP('Resultados %'!F$12,Listas!$E$2:$F$22,2,FALSE)=0),"NA",IF(AND(Intro!$H$5=2,VLOOKUP('Resultados %'!F$12,Listas!$E$2:$F$22,2,FALSE)=0),"NA",IF(AND(Intro!$H$5=1,VLOOKUP('Resultados %'!F$12,Listas!$E$2:$F$22,2,FALSE)=1,E!$A17=1),E!$G17,IF(AND(Intro!$H$5=2,VLOOKUP('Resultados %'!F$12,Listas!$E$2:$F$22,2,FALSE)=1),E!$G17,IF(AND(Intro!$H$5=3,E!$A17=1),E!$G17,IF(Intro!$H$5=4,E!$G17,"NA"))))))</f>
        <v>NA</v>
      </c>
      <c r="G20" s="32" t="str">
        <f>IF(AND(Intro!$H$5=1,VLOOKUP('Resultados %'!G$12,Listas!$E$2:$F$22,2,FALSE)=0),"NA",IF(AND(Intro!$H$5=2,VLOOKUP('Resultados %'!G$12,Listas!$E$2:$F$22,2,FALSE)=0),"NA",IF(AND(Intro!$H$5=1,VLOOKUP('Resultados %'!G$12,Listas!$E$2:$F$22,2,FALSE)=1,F!$A17=1),F!$G17,IF(AND(Intro!$H$5=2,VLOOKUP('Resultados %'!G$12,Listas!$E$2:$F$22,2,FALSE)=1),F!$G17,IF(AND(Intro!$H$5=3,F!$A17=1),F!$G17,IF(Intro!$H$5=4,F!$G17,"NA"))))))</f>
        <v>NA</v>
      </c>
      <c r="H20" s="33">
        <f>IF(AND(Intro!$H$5=1,VLOOKUP('Resultados %'!H$12,Listas!$E$2:$F$22,2,FALSE)=0),"NA",IF(AND(Intro!$H$5=2,VLOOKUP('Resultados %'!H$12,Listas!$E$2:$F$22,2,FALSE)=0),"NA",IF(AND(Intro!$H$5=1,VLOOKUP('Resultados %'!H$12,Listas!$E$2:$F$22,2,FALSE)=1,G!$A17=1),G!$G17,IF(AND(Intro!$H$5=2,VLOOKUP('Resultados %'!H$12,Listas!$E$2:$F$22,2,FALSE)=1),G!$G17,IF(AND(Intro!$H$5=3,G!$A17=1),G!$G17,IF(Intro!$H$5=4,G!$G17,"NA"))))))</f>
        <v>0</v>
      </c>
      <c r="I20" s="32" t="str">
        <f>IF(AND(Intro!$H$5=1,VLOOKUP('Resultados %'!I$12,Listas!$E$2:$F$22,2,FALSE)=0),"NA",IF(AND(Intro!$H$5=2,VLOOKUP('Resultados %'!I$12,Listas!$E$2:$F$22,2,FALSE)=0),"NA",IF(AND(Intro!$H$5=1,VLOOKUP('Resultados %'!I$12,Listas!$E$2:$F$22,2,FALSE)=1,H!$A17=1),H!$G17,IF(AND(Intro!$H$5=2,VLOOKUP('Resultados %'!I$12,Listas!$E$2:$F$22,2,FALSE)=1),H!$G17,IF(AND(Intro!$H$5=3,H!$A17=1),H!$G17,IF(Intro!$H$5=4,H!$G17,"NA"))))))</f>
        <v>NA</v>
      </c>
      <c r="J20" s="6" t="str">
        <f>IF(AND(Intro!$H$5=1,VLOOKUP('Resultados %'!J$12,Listas!$E$2:$F$22,2,FALSE)=0),"NA",IF(AND(Intro!$H$5=2,VLOOKUP('Resultados %'!J$12,Listas!$E$2:$F$22,2,FALSE)=0),"NA",IF(AND(Intro!$H$5=1,VLOOKUP('Resultados %'!J$12,Listas!$E$2:$F$22,2,FALSE)=1,I!$A17=1),I!$G17,IF(AND(Intro!$H$5=2,VLOOKUP('Resultados %'!J$12,Listas!$E$2:$F$22,2,FALSE)=1),I!$G17,IF(AND(Intro!$H$5=3,I!$A17=1),I!$G17,IF(Intro!$H$5=4,I!$G17,"NA"))))))</f>
        <v>NA</v>
      </c>
      <c r="K20" s="6">
        <f>IF(AND(Intro!$H$5=1,VLOOKUP('Resultados %'!K$12,Listas!$E$2:$F$22,2,FALSE)=0),"NA",IF(AND(Intro!$H$5=2,VLOOKUP('Resultados %'!K$12,Listas!$E$2:$F$22,2,FALSE)=0),"NA",IF(AND(Intro!$H$5=1,VLOOKUP('Resultados %'!K$12,Listas!$E$2:$F$22,2,FALSE)=1,J!$A20=1),J!$G20,IF(AND(Intro!$H$5=2,VLOOKUP('Resultados %'!K$12,Listas!$E$2:$F$22,2,FALSE)=1),J!$G20,IF(AND(Intro!$H$5=3,J!$A20=1),J!$G20,IF(Intro!$H$5=4,J!$G20,"NA"))))))</f>
        <v>0</v>
      </c>
      <c r="L20" s="6" t="str">
        <f>IF(AND(Intro!$H$5=1,VLOOKUP('Resultados %'!L$12,Listas!$E$2:$F$22,2,FALSE)=0),"NA",IF(AND(Intro!$H$5=2,VLOOKUP('Resultados %'!L$12,Listas!$E$2:$F$22,2,FALSE)=0),"NA",IF(AND(Intro!$H$5=1,VLOOKUP('Resultados %'!L$12,Listas!$E$2:$F$22,2,FALSE)=1,K!$A17=1),K!$G17,IF(AND(Intro!$H$5=2,VLOOKUP('Resultados %'!L$12,Listas!$E$2:$F$22,2,FALSE)=1),K!$G17,IF(AND(Intro!$H$5=3,K!$A17=1),K!$G17,IF(Intro!$H$5=4,K!$G17,"NA"))))))</f>
        <v>NA</v>
      </c>
      <c r="M20" s="6" t="str">
        <f>IF(AND(Intro!$H$5=1,VLOOKUP('Resultados %'!M$12,Listas!$E$2:$F$22,2,FALSE)=0),"NA",IF(AND(Intro!$H$5=2,VLOOKUP('Resultados %'!M$12,Listas!$E$2:$F$22,2,FALSE)=0),"NA",IF(AND(Intro!$H$5=1,VLOOKUP('Resultados %'!M$12,Listas!$E$2:$F$22,2,FALSE)=1,L!$A17=1),L!$G17,IF(AND(Intro!$H$5=2,VLOOKUP('Resultados %'!M$12,Listas!$E$2:$F$22,2,FALSE)=1),L!$G17,IF(AND(Intro!$H$5=3,L!$A17=1),L!$G17,IF(Intro!$H$5=4,L!$G17,"NA"))))))</f>
        <v>NA</v>
      </c>
      <c r="N20" s="6">
        <f>IF(AND(Intro!$H$5=1,VLOOKUP('Resultados %'!N$12,Listas!$E$2:$F$22,2,FALSE)=0),"NA",IF(AND(Intro!$H$5=2,VLOOKUP('Resultados %'!N$12,Listas!$E$2:$F$22,2,FALSE)=0),"NA",IF(AND(Intro!$H$5=1,VLOOKUP('Resultados %'!N$12,Listas!$E$2:$F$22,2,FALSE)=1,M!$A17=1),M!$G17,IF(AND(Intro!$H$5=2,VLOOKUP('Resultados %'!N$12,Listas!$E$2:$F$22,2,FALSE)=1),M!$G17,IF(AND(Intro!$H$5=3,M!$A17=1),M!$G17,IF(Intro!$H$5=4,M!$G17,"NA"))))))</f>
        <v>0</v>
      </c>
      <c r="O20" s="6">
        <f>IF(AND(Intro!$H$5=1,VLOOKUP('Resultados %'!O$12,Listas!$E$2:$F$22,2,FALSE)=0),"NA",IF(AND(Intro!$H$5=2,VLOOKUP('Resultados %'!O$12,Listas!$E$2:$F$22,2,FALSE)=0),"NA",IF(AND(Intro!$H$5=1,VLOOKUP('Resultados %'!O$12,Listas!$E$2:$F$22,2,FALSE)=1,N!$A17=1),N!$G17,IF(AND(Intro!$H$5=2,VLOOKUP('Resultados %'!O$12,Listas!$E$2:$F$22,2,FALSE)=1),N!$G17,IF(AND(Intro!$H$5=3,N!$A17=1),N!$G17,IF(Intro!$H$5=4,N!$G17,"NA"))))))</f>
        <v>0</v>
      </c>
      <c r="P20" s="6" t="str">
        <f>IF(AND(Intro!$H$5=1,VLOOKUP('Resultados %'!P$12,Listas!$E$2:$F$22,2,FALSE)=0),"NA",IF(AND(Intro!$H$5=2,VLOOKUP('Resultados %'!P$12,Listas!$E$2:$F$22,2,FALSE)=0),"NA",IF(AND(Intro!$H$5=1,VLOOKUP('Resultados %'!P$12,Listas!$E$2:$F$22,2,FALSE)=1,O!$A17=1),O!$G17,IF(AND(Intro!$H$5=2,VLOOKUP('Resultados %'!P$12,Listas!$E$2:$F$22,2,FALSE)=1),O!$G17,IF(AND(Intro!$H$5=3,O!$A17=1),O!$G17,IF(Intro!$H$5=4,O!$G17,"NA"))))))</f>
        <v>NA</v>
      </c>
      <c r="Q20" s="3" t="str">
        <f>IF(AND(Intro!$H$5=1,VLOOKUP('Resultados %'!Q$12,Listas!$E$2:$F$22,2,FALSE)=0),"NA",IF(AND(Intro!$H$5=2,VLOOKUP('Resultados %'!Q$12,Listas!$E$2:$F$22,2,FALSE)=0),"NA",IF(AND(Intro!$H$5=1,VLOOKUP('Resultados %'!Q$12,Listas!$E$2:$F$22,2,FALSE)=1,P!$A17=1),P!$G17,IF(AND(Intro!$H$5=2,VLOOKUP('Resultados %'!Q$12,Listas!$E$2:$F$22,2,FALSE)=1),P!$G17,IF(AND(Intro!$H$5=3,P!$A17=1),P!$G17,IF(Intro!$H$5=4,P!$G17,"NA"))))))</f>
        <v>NA</v>
      </c>
      <c r="R20" s="34" t="str">
        <f>IF(AND(Intro!$H$5=1,VLOOKUP('Resultados %'!R$12,Listas!$E$2:$F$22,2,FALSE)=0),"NA",IF(AND(Intro!$H$5=2,VLOOKUP('Resultados %'!R$12,Listas!$E$2:$F$22,2,FALSE)=0),"NA",IF(AND(Intro!$H$5=1,VLOOKUP('Resultados %'!R$12,Listas!$E$2:$F$22,2,FALSE)=1,Q!$A17=1),Q!$G17,IF(AND(Intro!$H$5=2,VLOOKUP('Resultados %'!R$12,Listas!$E$2:$F$22,2,FALSE)=1),Q!$G17,IF(AND(Intro!$H$5=3,Q!$A17=1),Q!$G17,IF(Intro!$H$5=4,Q!$G17,"NA"))))))</f>
        <v>NA</v>
      </c>
      <c r="S20" s="31">
        <f>IF(AND(Intro!$H$5=1,VLOOKUP('Resultados %'!S$12,Listas!$E$2:$F$22,2,FALSE)=0),"NA",IF(AND(Intro!$H$5=2,VLOOKUP('Resultados %'!S$12,Listas!$E$2:$F$22,2,FALSE)=0),"NA",IF(AND(Intro!$H$5=1,VLOOKUP('Resultados %'!S$12,Listas!$E$2:$F$22,2,FALSE)=1,'R'!$A17=1),'R'!$G17,IF(AND(Intro!$H$5=2,VLOOKUP('Resultados %'!S$12,Listas!$E$2:$F$22,2,FALSE)=1),'R'!$G17,IF(AND(Intro!$H$5=3,'R'!$A17=1),'R'!$G17,IF(Intro!$H$5=4,'R'!$G17,"NA"))))))</f>
        <v>0</v>
      </c>
      <c r="T20" s="3" t="str">
        <f>IF(AND(Intro!$H$5=1,VLOOKUP('Resultados %'!T$12,Listas!$E$2:$F$22,2,FALSE)=0),"NA",IF(AND(Intro!$H$5=2,VLOOKUP('Resultados %'!T$12,Listas!$E$2:$F$22,2,FALSE)=0),"NA",IF(AND(Intro!$H$5=1,VLOOKUP('Resultados %'!T$12,Listas!$E$2:$F$22,2,FALSE)=1,S!$A17=1),S!$G17,IF(AND(Intro!$H$5=2,VLOOKUP('Resultados %'!T$12,Listas!$E$2:$F$22,2,FALSE)=1),S!$G17,IF(AND(Intro!$H$5=3,S!$A17=1),S!$G17,IF(Intro!$H$5=4,S!$G17,"NA"))))))</f>
        <v>NA</v>
      </c>
      <c r="U20" s="3" t="str">
        <f>IF(AND(Intro!$H$5=1,VLOOKUP('Resultados %'!U$12,Listas!$E$2:$F$22,2,FALSE)=0),"NA",IF(AND(Intro!$H$5=2,VLOOKUP('Resultados %'!U$12,Listas!$E$2:$F$22,2,FALSE)=0),"NA",IF(AND(Intro!$H$5=1,VLOOKUP('Resultados %'!U$12,Listas!$E$2:$F$22,2,FALSE)=1,T!$A17=1),T!$G17,IF(AND(Intro!$H$5=2,VLOOKUP('Resultados %'!U$12,Listas!$E$2:$F$22,2,FALSE)=1),T!$G17,IF(AND(Intro!$H$5=3,T!$A17=1),T!$G17,IF(Intro!$H$5=4,T!$G17,"NA"))))))</f>
        <v>NA</v>
      </c>
      <c r="V20" s="34" t="str">
        <f>IF(AND(Intro!$H$5=1,VLOOKUP('Resultados %'!V$12,Listas!$E$2:$F$22,2,FALSE)=0),"NA",IF(AND(Intro!$H$5=2,VLOOKUP('Resultados %'!V$12,Listas!$E$2:$F$22,2,FALSE)=0),"NA",IF(AND(Intro!$H$5=1,VLOOKUP('Resultados %'!V$12,Listas!$E$2:$F$22,2,FALSE)=1,U!$A17=1),U!$G17,IF(AND(Intro!$H$5=2,VLOOKUP('Resultados %'!V$12,Listas!$E$2:$F$22,2,FALSE)=1),U!$G17,IF(AND(Intro!$H$5=3,U!$A17=1),U!$G17,IF(Intro!$H$5=4,U!$G17,"NA"))))))</f>
        <v>NA</v>
      </c>
    </row>
    <row r="21" spans="1:22" x14ac:dyDescent="0.25">
      <c r="A21" s="67">
        <f t="shared" si="0"/>
        <v>9</v>
      </c>
      <c r="B21" s="32" t="str">
        <f>IF(AND(Intro!$H$5=1,VLOOKUP('Resultados %'!B$12,Listas!$E$2:$F$22,2,FALSE)=0),"NA",IF(AND(Intro!$H$5=2,VLOOKUP('Resultados %'!B$12,Listas!$E$2:$F$22,2,FALSE)=0),"NA",IF(AND(Intro!$H$5=3,A!A18=1),A!G18,IF(Intro!$H$5=4,A!G18,"NA"))))</f>
        <v>NA</v>
      </c>
      <c r="C21" s="6">
        <f>IF(AND(Intro!$H$5=1,VLOOKUP('Resultados %'!C$12,Listas!$E$2:$F$22,2,FALSE)=0),"NA",IF(AND(Intro!$H$5=2,VLOOKUP('Resultados %'!C$12,Listas!$E$2:$F$22,2,FALSE)=0),"NA",IF(AND(Intro!$H$5=1,VLOOKUP('Resultados %'!C$12,Listas!$E$2:$F$22,2,FALSE)=1,B!$A18=1),B!$G18,IF(AND(Intro!$H$5=2,VLOOKUP('Resultados %'!C$12,Listas!$E$2:$F$22,2,FALSE)=1),B!$G18,IF(AND(Intro!$H$5=3,B!$A18=1),B!$G18,IF(Intro!$H$5=4,B!$G18,"NA"))))))</f>
        <v>0</v>
      </c>
      <c r="D21" s="6" t="str">
        <f>IF(AND(Intro!$H$5=1,VLOOKUP('Resultados %'!D$12,Listas!$E$2:$F$22,2,FALSE)=0),"NA",IF(AND(Intro!$H$5=2,VLOOKUP('Resultados %'!D$12,Listas!$E$2:$F$22,2,FALSE)=0),"NA",IF(AND(Intro!$H$5=1,VLOOKUP('Resultados %'!D$12,Listas!$E$2:$F$22,2,FALSE)=1,'C'!$A18=1),'C'!$G18,IF(AND(Intro!$H$5=2,VLOOKUP('Resultados %'!D$12,Listas!$E$2:$F$22,2,FALSE)=1),'C'!$G18,IF(AND(Intro!$H$5=3,'C'!$A18=1),'C'!$G18,IF(Intro!$H$5=4,'C'!$G18,"NA"))))))</f>
        <v>NA</v>
      </c>
      <c r="E21" s="82"/>
      <c r="F21" s="33" t="str">
        <f>IF(AND(Intro!$H$5=1,VLOOKUP('Resultados %'!F$12,Listas!$E$2:$F$22,2,FALSE)=0),"NA",IF(AND(Intro!$H$5=2,VLOOKUP('Resultados %'!F$12,Listas!$E$2:$F$22,2,FALSE)=0),"NA",IF(AND(Intro!$H$5=1,VLOOKUP('Resultados %'!F$12,Listas!$E$2:$F$22,2,FALSE)=1,E!$A18=1),E!$G18,IF(AND(Intro!$H$5=2,VLOOKUP('Resultados %'!F$12,Listas!$E$2:$F$22,2,FALSE)=1),E!$G18,IF(AND(Intro!$H$5=3,E!$A18=1),E!$G18,IF(Intro!$H$5=4,E!$G18,"NA"))))))</f>
        <v>NA</v>
      </c>
      <c r="G21" s="32" t="str">
        <f>IF(AND(Intro!$H$5=1,VLOOKUP('Resultados %'!G$12,Listas!$E$2:$F$22,2,FALSE)=0),"NA",IF(AND(Intro!$H$5=2,VLOOKUP('Resultados %'!G$12,Listas!$E$2:$F$22,2,FALSE)=0),"NA",IF(AND(Intro!$H$5=1,VLOOKUP('Resultados %'!G$12,Listas!$E$2:$F$22,2,FALSE)=1,F!$A18=1),F!$G18,IF(AND(Intro!$H$5=2,VLOOKUP('Resultados %'!G$12,Listas!$E$2:$F$22,2,FALSE)=1),F!$G18,IF(AND(Intro!$H$5=3,F!$A18=1),F!$G18,IF(Intro!$H$5=4,F!$G18,"NA"))))))</f>
        <v>NA</v>
      </c>
      <c r="H21" s="33">
        <f>IF(AND(Intro!$H$5=1,VLOOKUP('Resultados %'!H$12,Listas!$E$2:$F$22,2,FALSE)=0),"NA",IF(AND(Intro!$H$5=2,VLOOKUP('Resultados %'!H$12,Listas!$E$2:$F$22,2,FALSE)=0),"NA",IF(AND(Intro!$H$5=1,VLOOKUP('Resultados %'!H$12,Listas!$E$2:$F$22,2,FALSE)=1,G!$A18=1),G!$G18,IF(AND(Intro!$H$5=2,VLOOKUP('Resultados %'!H$12,Listas!$E$2:$F$22,2,FALSE)=1),G!$G18,IF(AND(Intro!$H$5=3,G!$A18=1),G!$G18,IF(Intro!$H$5=4,G!$G18,"NA"))))))</f>
        <v>0</v>
      </c>
      <c r="I21" s="32" t="str">
        <f>IF(AND(Intro!$H$5=1,VLOOKUP('Resultados %'!I$12,Listas!$E$2:$F$22,2,FALSE)=0),"NA",IF(AND(Intro!$H$5=2,VLOOKUP('Resultados %'!I$12,Listas!$E$2:$F$22,2,FALSE)=0),"NA",IF(AND(Intro!$H$5=1,VLOOKUP('Resultados %'!I$12,Listas!$E$2:$F$22,2,FALSE)=1,H!$A18=1),H!$G18,IF(AND(Intro!$H$5=2,VLOOKUP('Resultados %'!I$12,Listas!$E$2:$F$22,2,FALSE)=1),H!$G18,IF(AND(Intro!$H$5=3,H!$A18=1),H!$G18,IF(Intro!$H$5=4,H!$G18,"NA"))))))</f>
        <v>NA</v>
      </c>
      <c r="J21" s="6" t="str">
        <f>IF(AND(Intro!$H$5=1,VLOOKUP('Resultados %'!J$12,Listas!$E$2:$F$22,2,FALSE)=0),"NA",IF(AND(Intro!$H$5=2,VLOOKUP('Resultados %'!J$12,Listas!$E$2:$F$22,2,FALSE)=0),"NA",IF(AND(Intro!$H$5=1,VLOOKUP('Resultados %'!J$12,Listas!$E$2:$F$22,2,FALSE)=1,I!$A18=1),I!$G18,IF(AND(Intro!$H$5=2,VLOOKUP('Resultados %'!J$12,Listas!$E$2:$F$22,2,FALSE)=1),I!$G18,IF(AND(Intro!$H$5=3,I!$A18=1),I!$G18,IF(Intro!$H$5=4,I!$G18,"NA"))))))</f>
        <v>NA</v>
      </c>
      <c r="K21" s="6">
        <f>IF(AND(Intro!$H$5=1,VLOOKUP('Resultados %'!K$12,Listas!$E$2:$F$22,2,FALSE)=0),"NA",IF(AND(Intro!$H$5=2,VLOOKUP('Resultados %'!K$12,Listas!$E$2:$F$22,2,FALSE)=0),"NA",IF(AND(Intro!$H$5=1,VLOOKUP('Resultados %'!K$12,Listas!$E$2:$F$22,2,FALSE)=1,J!$A21=1),J!$G21,IF(AND(Intro!$H$5=2,VLOOKUP('Resultados %'!K$12,Listas!$E$2:$F$22,2,FALSE)=1),J!$G21,IF(AND(Intro!$H$5=3,J!$A21=1),J!$G21,IF(Intro!$H$5=4,J!$G21,"NA"))))))</f>
        <v>0</v>
      </c>
      <c r="L21" s="6" t="str">
        <f>IF(AND(Intro!$H$5=1,VLOOKUP('Resultados %'!L$12,Listas!$E$2:$F$22,2,FALSE)=0),"NA",IF(AND(Intro!$H$5=2,VLOOKUP('Resultados %'!L$12,Listas!$E$2:$F$22,2,FALSE)=0),"NA",IF(AND(Intro!$H$5=1,VLOOKUP('Resultados %'!L$12,Listas!$E$2:$F$22,2,FALSE)=1,K!$A18=1),K!$G18,IF(AND(Intro!$H$5=2,VLOOKUP('Resultados %'!L$12,Listas!$E$2:$F$22,2,FALSE)=1),K!$G18,IF(AND(Intro!$H$5=3,K!$A18=1),K!$G18,IF(Intro!$H$5=4,K!$G18,"NA"))))))</f>
        <v>NA</v>
      </c>
      <c r="M21" s="6" t="str">
        <f>IF(AND(Intro!$H$5=1,VLOOKUP('Resultados %'!M$12,Listas!$E$2:$F$22,2,FALSE)=0),"NA",IF(AND(Intro!$H$5=2,VLOOKUP('Resultados %'!M$12,Listas!$E$2:$F$22,2,FALSE)=0),"NA",IF(AND(Intro!$H$5=1,VLOOKUP('Resultados %'!M$12,Listas!$E$2:$F$22,2,FALSE)=1,L!$A18=1),L!$G18,IF(AND(Intro!$H$5=2,VLOOKUP('Resultados %'!M$12,Listas!$E$2:$F$22,2,FALSE)=1),L!$G18,IF(AND(Intro!$H$5=3,L!$A18=1),L!$G18,IF(Intro!$H$5=4,L!$G18,"NA"))))))</f>
        <v>NA</v>
      </c>
      <c r="N21" s="6">
        <f>IF(AND(Intro!$H$5=1,VLOOKUP('Resultados %'!N$12,Listas!$E$2:$F$22,2,FALSE)=0),"NA",IF(AND(Intro!$H$5=2,VLOOKUP('Resultados %'!N$12,Listas!$E$2:$F$22,2,FALSE)=0),"NA",IF(AND(Intro!$H$5=1,VLOOKUP('Resultados %'!N$12,Listas!$E$2:$F$22,2,FALSE)=1,M!$A18=1),M!$G18,IF(AND(Intro!$H$5=2,VLOOKUP('Resultados %'!N$12,Listas!$E$2:$F$22,2,FALSE)=1),M!$G18,IF(AND(Intro!$H$5=3,M!$A18=1),M!$G18,IF(Intro!$H$5=4,M!$G18,"NA"))))))</f>
        <v>0</v>
      </c>
      <c r="O21" s="6">
        <f>IF(AND(Intro!$H$5=1,VLOOKUP('Resultados %'!O$12,Listas!$E$2:$F$22,2,FALSE)=0),"NA",IF(AND(Intro!$H$5=2,VLOOKUP('Resultados %'!O$12,Listas!$E$2:$F$22,2,FALSE)=0),"NA",IF(AND(Intro!$H$5=1,VLOOKUP('Resultados %'!O$12,Listas!$E$2:$F$22,2,FALSE)=1,N!$A18=1),N!$G18,IF(AND(Intro!$H$5=2,VLOOKUP('Resultados %'!O$12,Listas!$E$2:$F$22,2,FALSE)=1),N!$G18,IF(AND(Intro!$H$5=3,N!$A18=1),N!$G18,IF(Intro!$H$5=4,N!$G18,"NA"))))))</f>
        <v>0</v>
      </c>
      <c r="P21" s="6" t="str">
        <f>IF(AND(Intro!$H$5=1,VLOOKUP('Resultados %'!P$12,Listas!$E$2:$F$22,2,FALSE)=0),"NA",IF(AND(Intro!$H$5=2,VLOOKUP('Resultados %'!P$12,Listas!$E$2:$F$22,2,FALSE)=0),"NA",IF(AND(Intro!$H$5=1,VLOOKUP('Resultados %'!P$12,Listas!$E$2:$F$22,2,FALSE)=1,O!$A18=1),O!$G18,IF(AND(Intro!$H$5=2,VLOOKUP('Resultados %'!P$12,Listas!$E$2:$F$22,2,FALSE)=1),O!$G18,IF(AND(Intro!$H$5=3,O!$A18=1),O!$G18,IF(Intro!$H$5=4,O!$G18,"NA"))))))</f>
        <v>NA</v>
      </c>
      <c r="Q21" s="3" t="str">
        <f>IF(AND(Intro!$H$5=1,VLOOKUP('Resultados %'!Q$12,Listas!$E$2:$F$22,2,FALSE)=0),"NA",IF(AND(Intro!$H$5=2,VLOOKUP('Resultados %'!Q$12,Listas!$E$2:$F$22,2,FALSE)=0),"NA",IF(AND(Intro!$H$5=1,VLOOKUP('Resultados %'!Q$12,Listas!$E$2:$F$22,2,FALSE)=1,P!$A18=1),P!$G18,IF(AND(Intro!$H$5=2,VLOOKUP('Resultados %'!Q$12,Listas!$E$2:$F$22,2,FALSE)=1),P!$G18,IF(AND(Intro!$H$5=3,P!$A18=1),P!$G18,IF(Intro!$H$5=4,P!$G18,"NA"))))))</f>
        <v>NA</v>
      </c>
      <c r="R21" s="34" t="str">
        <f>IF(AND(Intro!$H$5=1,VLOOKUP('Resultados %'!R$12,Listas!$E$2:$F$22,2,FALSE)=0),"NA",IF(AND(Intro!$H$5=2,VLOOKUP('Resultados %'!R$12,Listas!$E$2:$F$22,2,FALSE)=0),"NA",IF(AND(Intro!$H$5=1,VLOOKUP('Resultados %'!R$12,Listas!$E$2:$F$22,2,FALSE)=1,Q!$A18=1),Q!$G18,IF(AND(Intro!$H$5=2,VLOOKUP('Resultados %'!R$12,Listas!$E$2:$F$22,2,FALSE)=1),Q!$G18,IF(AND(Intro!$H$5=3,Q!$A18=1),Q!$G18,IF(Intro!$H$5=4,Q!$G18,"NA"))))))</f>
        <v>NA</v>
      </c>
      <c r="S21" s="31">
        <f>IF(AND(Intro!$H$5=1,VLOOKUP('Resultados %'!S$12,Listas!$E$2:$F$22,2,FALSE)=0),"NA",IF(AND(Intro!$H$5=2,VLOOKUP('Resultados %'!S$12,Listas!$E$2:$F$22,2,FALSE)=0),"NA",IF(AND(Intro!$H$5=1,VLOOKUP('Resultados %'!S$12,Listas!$E$2:$F$22,2,FALSE)=1,'R'!$A18=1),'R'!$G18,IF(AND(Intro!$H$5=2,VLOOKUP('Resultados %'!S$12,Listas!$E$2:$F$22,2,FALSE)=1),'R'!$G18,IF(AND(Intro!$H$5=3,'R'!$A18=1),'R'!$G18,IF(Intro!$H$5=4,'R'!$G18,"NA"))))))</f>
        <v>0</v>
      </c>
      <c r="T21" s="3" t="str">
        <f>IF(AND(Intro!$H$5=1,VLOOKUP('Resultados %'!T$12,Listas!$E$2:$F$22,2,FALSE)=0),"NA",IF(AND(Intro!$H$5=2,VLOOKUP('Resultados %'!T$12,Listas!$E$2:$F$22,2,FALSE)=0),"NA",IF(AND(Intro!$H$5=1,VLOOKUP('Resultados %'!T$12,Listas!$E$2:$F$22,2,FALSE)=1,S!$A18=1),S!$G18,IF(AND(Intro!$H$5=2,VLOOKUP('Resultados %'!T$12,Listas!$E$2:$F$22,2,FALSE)=1),S!$G18,IF(AND(Intro!$H$5=3,S!$A18=1),S!$G18,IF(Intro!$H$5=4,S!$G18,"NA"))))))</f>
        <v>NA</v>
      </c>
      <c r="U21" s="3" t="str">
        <f>IF(AND(Intro!$H$5=1,VLOOKUP('Resultados %'!U$12,Listas!$E$2:$F$22,2,FALSE)=0),"NA",IF(AND(Intro!$H$5=2,VLOOKUP('Resultados %'!U$12,Listas!$E$2:$F$22,2,FALSE)=0),"NA",IF(AND(Intro!$H$5=1,VLOOKUP('Resultados %'!U$12,Listas!$E$2:$F$22,2,FALSE)=1,T!$A18=1),T!$G18,IF(AND(Intro!$H$5=2,VLOOKUP('Resultados %'!U$12,Listas!$E$2:$F$22,2,FALSE)=1),T!$G18,IF(AND(Intro!$H$5=3,T!$A18=1),T!$G18,IF(Intro!$H$5=4,T!$G18,"NA"))))))</f>
        <v>NA</v>
      </c>
      <c r="V21" s="34" t="str">
        <f>IF(AND(Intro!$H$5=1,VLOOKUP('Resultados %'!V$12,Listas!$E$2:$F$22,2,FALSE)=0),"NA",IF(AND(Intro!$H$5=2,VLOOKUP('Resultados %'!V$12,Listas!$E$2:$F$22,2,FALSE)=0),"NA",IF(AND(Intro!$H$5=1,VLOOKUP('Resultados %'!V$12,Listas!$E$2:$F$22,2,FALSE)=1,U!$A18=1),U!$G18,IF(AND(Intro!$H$5=2,VLOOKUP('Resultados %'!V$12,Listas!$E$2:$F$22,2,FALSE)=1),U!$G18,IF(AND(Intro!$H$5=3,U!$A18=1),U!$G18,IF(Intro!$H$5=4,U!$G18,"NA"))))))</f>
        <v>NA</v>
      </c>
    </row>
    <row r="22" spans="1:22" x14ac:dyDescent="0.25">
      <c r="A22" s="67">
        <f t="shared" si="0"/>
        <v>10</v>
      </c>
      <c r="B22" s="32" t="str">
        <f>IF(AND(Intro!$H$5=1,VLOOKUP('Resultados %'!B$12,Listas!$E$2:$F$22,2,FALSE)=0),"NA",IF(AND(Intro!$H$5=2,VLOOKUP('Resultados %'!B$12,Listas!$E$2:$F$22,2,FALSE)=0),"NA",IF(AND(Intro!$H$5=3,A!A19=1),A!G19,IF(Intro!$H$5=4,A!G19,"NA"))))</f>
        <v>NA</v>
      </c>
      <c r="C22" s="6">
        <f>IF(AND(Intro!$H$5=1,VLOOKUP('Resultados %'!C$12,Listas!$E$2:$F$22,2,FALSE)=0),"NA",IF(AND(Intro!$H$5=2,VLOOKUP('Resultados %'!C$12,Listas!$E$2:$F$22,2,FALSE)=0),"NA",IF(AND(Intro!$H$5=1,VLOOKUP('Resultados %'!C$12,Listas!$E$2:$F$22,2,FALSE)=1,B!$A19=1),B!$G19,IF(AND(Intro!$H$5=2,VLOOKUP('Resultados %'!C$12,Listas!$E$2:$F$22,2,FALSE)=1),B!$G19,IF(AND(Intro!$H$5=3,B!$A19=1),B!$G19,IF(Intro!$H$5=4,B!$G19,"NA"))))))</f>
        <v>0</v>
      </c>
      <c r="D22" s="6" t="str">
        <f>IF(AND(Intro!$H$5=1,VLOOKUP('Resultados %'!D$12,Listas!$E$2:$F$22,2,FALSE)=0),"NA",IF(AND(Intro!$H$5=2,VLOOKUP('Resultados %'!D$12,Listas!$E$2:$F$22,2,FALSE)=0),"NA",IF(AND(Intro!$H$5=1,VLOOKUP('Resultados %'!D$12,Listas!$E$2:$F$22,2,FALSE)=1,'C'!$A19=1),'C'!$G19,IF(AND(Intro!$H$5=2,VLOOKUP('Resultados %'!D$12,Listas!$E$2:$F$22,2,FALSE)=1),'C'!$G19,IF(AND(Intro!$H$5=3,'C'!$A19=1),'C'!$G19,IF(Intro!$H$5=4,'C'!$G19,"NA"))))))</f>
        <v>NA</v>
      </c>
      <c r="E22" s="82"/>
      <c r="F22" s="33" t="str">
        <f>IF(AND(Intro!$H$5=1,VLOOKUP('Resultados %'!F$12,Listas!$E$2:$F$22,2,FALSE)=0),"NA",IF(AND(Intro!$H$5=2,VLOOKUP('Resultados %'!F$12,Listas!$E$2:$F$22,2,FALSE)=0),"NA",IF(AND(Intro!$H$5=1,VLOOKUP('Resultados %'!F$12,Listas!$E$2:$F$22,2,FALSE)=1,E!$A19=1),E!$G19,IF(AND(Intro!$H$5=2,VLOOKUP('Resultados %'!F$12,Listas!$E$2:$F$22,2,FALSE)=1),E!$G19,IF(AND(Intro!$H$5=3,E!$A19=1),E!$G19,IF(Intro!$H$5=4,E!$G19,"NA"))))))</f>
        <v>NA</v>
      </c>
      <c r="G22" s="32" t="str">
        <f>IF(AND(Intro!$H$5=1,VLOOKUP('Resultados %'!G$12,Listas!$E$2:$F$22,2,FALSE)=0),"NA",IF(AND(Intro!$H$5=2,VLOOKUP('Resultados %'!G$12,Listas!$E$2:$F$22,2,FALSE)=0),"NA",IF(AND(Intro!$H$5=1,VLOOKUP('Resultados %'!G$12,Listas!$E$2:$F$22,2,FALSE)=1,F!$A19=1),F!$G19,IF(AND(Intro!$H$5=2,VLOOKUP('Resultados %'!G$12,Listas!$E$2:$F$22,2,FALSE)=1),F!$G19,IF(AND(Intro!$H$5=3,F!$A19=1),F!$G19,IF(Intro!$H$5=4,F!$G19,"NA"))))))</f>
        <v>NA</v>
      </c>
      <c r="H22" s="33">
        <f>IF(AND(Intro!$H$5=1,VLOOKUP('Resultados %'!H$12,Listas!$E$2:$F$22,2,FALSE)=0),"NA",IF(AND(Intro!$H$5=2,VLOOKUP('Resultados %'!H$12,Listas!$E$2:$F$22,2,FALSE)=0),"NA",IF(AND(Intro!$H$5=1,VLOOKUP('Resultados %'!H$12,Listas!$E$2:$F$22,2,FALSE)=1,G!$A19=1),G!$G19,IF(AND(Intro!$H$5=2,VLOOKUP('Resultados %'!H$12,Listas!$E$2:$F$22,2,FALSE)=1),G!$G19,IF(AND(Intro!$H$5=3,G!$A19=1),G!$G19,IF(Intro!$H$5=4,G!$G19,"NA"))))))</f>
        <v>0</v>
      </c>
      <c r="I22" s="32" t="str">
        <f>IF(AND(Intro!$H$5=1,VLOOKUP('Resultados %'!I$12,Listas!$E$2:$F$22,2,FALSE)=0),"NA",IF(AND(Intro!$H$5=2,VLOOKUP('Resultados %'!I$12,Listas!$E$2:$F$22,2,FALSE)=0),"NA",IF(AND(Intro!$H$5=1,VLOOKUP('Resultados %'!I$12,Listas!$E$2:$F$22,2,FALSE)=1,H!$A19=1),H!$G19,IF(AND(Intro!$H$5=2,VLOOKUP('Resultados %'!I$12,Listas!$E$2:$F$22,2,FALSE)=1),H!$G19,IF(AND(Intro!$H$5=3,H!$A19=1),H!$G19,IF(Intro!$H$5=4,H!$G19,"NA"))))))</f>
        <v>NA</v>
      </c>
      <c r="J22" s="6" t="str">
        <f>IF(AND(Intro!$H$5=1,VLOOKUP('Resultados %'!J$12,Listas!$E$2:$F$22,2,FALSE)=0),"NA",IF(AND(Intro!$H$5=2,VLOOKUP('Resultados %'!J$12,Listas!$E$2:$F$22,2,FALSE)=0),"NA",IF(AND(Intro!$H$5=1,VLOOKUP('Resultados %'!J$12,Listas!$E$2:$F$22,2,FALSE)=1,I!$A19=1),I!$G19,IF(AND(Intro!$H$5=2,VLOOKUP('Resultados %'!J$12,Listas!$E$2:$F$22,2,FALSE)=1),I!$G19,IF(AND(Intro!$H$5=3,I!$A19=1),I!$G19,IF(Intro!$H$5=4,I!$G19,"NA"))))))</f>
        <v>NA</v>
      </c>
      <c r="K22" s="6">
        <f>IF(AND(Intro!$H$5=1,VLOOKUP('Resultados %'!K$12,Listas!$E$2:$F$22,2,FALSE)=0),"NA",IF(AND(Intro!$H$5=2,VLOOKUP('Resultados %'!K$12,Listas!$E$2:$F$22,2,FALSE)=0),"NA",IF(AND(Intro!$H$5=1,VLOOKUP('Resultados %'!K$12,Listas!$E$2:$F$22,2,FALSE)=1,J!$A23=1),J!$G23,IF(AND(Intro!$H$5=2,VLOOKUP('Resultados %'!K$12,Listas!$E$2:$F$22,2,FALSE)=1),J!$G23,IF(AND(Intro!$H$5=3,J!$A23=1),J!$G23,IF(Intro!$H$5=4,J!$G23,"NA"))))))</f>
        <v>0</v>
      </c>
      <c r="L22" s="6" t="str">
        <f>IF(AND(Intro!$H$5=1,VLOOKUP('Resultados %'!L$12,Listas!$E$2:$F$22,2,FALSE)=0),"NA",IF(AND(Intro!$H$5=2,VLOOKUP('Resultados %'!L$12,Listas!$E$2:$F$22,2,FALSE)=0),"NA",IF(AND(Intro!$H$5=1,VLOOKUP('Resultados %'!L$12,Listas!$E$2:$F$22,2,FALSE)=1,K!$A19=1),K!$G19,IF(AND(Intro!$H$5=2,VLOOKUP('Resultados %'!L$12,Listas!$E$2:$F$22,2,FALSE)=1),K!$G19,IF(AND(Intro!$H$5=3,K!$A19=1),K!$G19,IF(Intro!$H$5=4,K!$G19,"NA"))))))</f>
        <v>NA</v>
      </c>
      <c r="M22" s="6" t="str">
        <f>IF(AND(Intro!$H$5=1,VLOOKUP('Resultados %'!M$12,Listas!$E$2:$F$22,2,FALSE)=0),"NA",IF(AND(Intro!$H$5=2,VLOOKUP('Resultados %'!M$12,Listas!$E$2:$F$22,2,FALSE)=0),"NA",IF(AND(Intro!$H$5=1,VLOOKUP('Resultados %'!M$12,Listas!$E$2:$F$22,2,FALSE)=1,L!$A19=1),L!$G19,IF(AND(Intro!$H$5=2,VLOOKUP('Resultados %'!M$12,Listas!$E$2:$F$22,2,FALSE)=1),L!$G19,IF(AND(Intro!$H$5=3,L!$A19=1),L!$G19,IF(Intro!$H$5=4,L!$G19,"NA"))))))</f>
        <v>NA</v>
      </c>
      <c r="N22" s="6">
        <f>IF(AND(Intro!$H$5=1,VLOOKUP('Resultados %'!N$12,Listas!$E$2:$F$22,2,FALSE)=0),"NA",IF(AND(Intro!$H$5=2,VLOOKUP('Resultados %'!N$12,Listas!$E$2:$F$22,2,FALSE)=0),"NA",IF(AND(Intro!$H$5=1,VLOOKUP('Resultados %'!N$12,Listas!$E$2:$F$22,2,FALSE)=1,M!$A19=1),M!$G19,IF(AND(Intro!$H$5=2,VLOOKUP('Resultados %'!N$12,Listas!$E$2:$F$22,2,FALSE)=1),M!$G19,IF(AND(Intro!$H$5=3,M!$A19=1),M!$G19,IF(Intro!$H$5=4,M!$G19,"NA"))))))</f>
        <v>0</v>
      </c>
      <c r="O22" s="6">
        <f>IF(AND(Intro!$H$5=1,VLOOKUP('Resultados %'!O$12,Listas!$E$2:$F$22,2,FALSE)=0),"NA",IF(AND(Intro!$H$5=2,VLOOKUP('Resultados %'!O$12,Listas!$E$2:$F$22,2,FALSE)=0),"NA",IF(AND(Intro!$H$5=1,VLOOKUP('Resultados %'!O$12,Listas!$E$2:$F$22,2,FALSE)=1,N!$A19=1),N!$G19,IF(AND(Intro!$H$5=2,VLOOKUP('Resultados %'!O$12,Listas!$E$2:$F$22,2,FALSE)=1),N!$G19,IF(AND(Intro!$H$5=3,N!$A19=1),N!$G19,IF(Intro!$H$5=4,N!$G19,"NA"))))))</f>
        <v>0</v>
      </c>
      <c r="P22" s="6" t="str">
        <f>IF(AND(Intro!$H$5=1,VLOOKUP('Resultados %'!P$12,Listas!$E$2:$F$22,2,FALSE)=0),"NA",IF(AND(Intro!$H$5=2,VLOOKUP('Resultados %'!P$12,Listas!$E$2:$F$22,2,FALSE)=0),"NA",IF(AND(Intro!$H$5=1,VLOOKUP('Resultados %'!P$12,Listas!$E$2:$F$22,2,FALSE)=1,O!$A19=1),O!$G19,IF(AND(Intro!$H$5=2,VLOOKUP('Resultados %'!P$12,Listas!$E$2:$F$22,2,FALSE)=1),O!$G19,IF(AND(Intro!$H$5=3,O!$A19=1),O!$G19,IF(Intro!$H$5=4,O!$G19,"NA"))))))</f>
        <v>NA</v>
      </c>
      <c r="Q22" s="3" t="str">
        <f>IF(AND(Intro!$H$5=1,VLOOKUP('Resultados %'!Q$12,Listas!$E$2:$F$22,2,FALSE)=0),"NA",IF(AND(Intro!$H$5=2,VLOOKUP('Resultados %'!Q$12,Listas!$E$2:$F$22,2,FALSE)=0),"NA",IF(AND(Intro!$H$5=1,VLOOKUP('Resultados %'!Q$12,Listas!$E$2:$F$22,2,FALSE)=1,P!$A19=1),P!$G19,IF(AND(Intro!$H$5=2,VLOOKUP('Resultados %'!Q$12,Listas!$E$2:$F$22,2,FALSE)=1),P!$G19,IF(AND(Intro!$H$5=3,P!$A19=1),P!$G19,IF(Intro!$H$5=4,P!$G19,"NA"))))))</f>
        <v>NA</v>
      </c>
      <c r="R22" s="34" t="str">
        <f>IF(AND(Intro!$H$5=1,VLOOKUP('Resultados %'!R$12,Listas!$E$2:$F$22,2,FALSE)=0),"NA",IF(AND(Intro!$H$5=2,VLOOKUP('Resultados %'!R$12,Listas!$E$2:$F$22,2,FALSE)=0),"NA",IF(AND(Intro!$H$5=1,VLOOKUP('Resultados %'!R$12,Listas!$E$2:$F$22,2,FALSE)=1,Q!$A19=1),Q!$G19,IF(AND(Intro!$H$5=2,VLOOKUP('Resultados %'!R$12,Listas!$E$2:$F$22,2,FALSE)=1),Q!$G19,IF(AND(Intro!$H$5=3,Q!$A19=1),Q!$G19,IF(Intro!$H$5=4,Q!$G19,"NA"))))))</f>
        <v>NA</v>
      </c>
      <c r="S22" s="31">
        <f>IF(AND(Intro!$H$5=1,VLOOKUP('Resultados %'!S$12,Listas!$E$2:$F$22,2,FALSE)=0),"NA",IF(AND(Intro!$H$5=2,VLOOKUP('Resultados %'!S$12,Listas!$E$2:$F$22,2,FALSE)=0),"NA",IF(AND(Intro!$H$5=1,VLOOKUP('Resultados %'!S$12,Listas!$E$2:$F$22,2,FALSE)=1,'R'!$A19=1),'R'!$G19,IF(AND(Intro!$H$5=2,VLOOKUP('Resultados %'!S$12,Listas!$E$2:$F$22,2,FALSE)=1),'R'!$G19,IF(AND(Intro!$H$5=3,'R'!$A19=1),'R'!$G19,IF(Intro!$H$5=4,'R'!$G19,"NA"))))))</f>
        <v>0</v>
      </c>
      <c r="T22" s="3" t="str">
        <f>IF(AND(Intro!$H$5=1,VLOOKUP('Resultados %'!T$12,Listas!$E$2:$F$22,2,FALSE)=0),"NA",IF(AND(Intro!$H$5=2,VLOOKUP('Resultados %'!T$12,Listas!$E$2:$F$22,2,FALSE)=0),"NA",IF(AND(Intro!$H$5=1,VLOOKUP('Resultados %'!T$12,Listas!$E$2:$F$22,2,FALSE)=1,S!$A19=1),S!$G19,IF(AND(Intro!$H$5=2,VLOOKUP('Resultados %'!T$12,Listas!$E$2:$F$22,2,FALSE)=1),S!$G19,IF(AND(Intro!$H$5=3,S!$A19=1),S!$G19,IF(Intro!$H$5=4,S!$G19,"NA"))))))</f>
        <v>NA</v>
      </c>
      <c r="U22" s="3" t="str">
        <f>IF(AND(Intro!$H$5=1,VLOOKUP('Resultados %'!U$12,Listas!$E$2:$F$22,2,FALSE)=0),"NA",IF(AND(Intro!$H$5=2,VLOOKUP('Resultados %'!U$12,Listas!$E$2:$F$22,2,FALSE)=0),"NA",IF(AND(Intro!$H$5=1,VLOOKUP('Resultados %'!U$12,Listas!$E$2:$F$22,2,FALSE)=1,T!$A19=1),T!$G19,IF(AND(Intro!$H$5=2,VLOOKUP('Resultados %'!U$12,Listas!$E$2:$F$22,2,FALSE)=1),T!$G19,IF(AND(Intro!$H$5=3,T!$A19=1),T!$G19,IF(Intro!$H$5=4,T!$G19,"NA"))))))</f>
        <v>NA</v>
      </c>
      <c r="V22" s="34" t="str">
        <f>IF(AND(Intro!$H$5=1,VLOOKUP('Resultados %'!V$12,Listas!$E$2:$F$22,2,FALSE)=0),"NA",IF(AND(Intro!$H$5=2,VLOOKUP('Resultados %'!V$12,Listas!$E$2:$F$22,2,FALSE)=0),"NA",IF(AND(Intro!$H$5=1,VLOOKUP('Resultados %'!V$12,Listas!$E$2:$F$22,2,FALSE)=1,U!$A19=1),U!$G19,IF(AND(Intro!$H$5=2,VLOOKUP('Resultados %'!V$12,Listas!$E$2:$F$22,2,FALSE)=1),U!$G19,IF(AND(Intro!$H$5=3,U!$A19=1),U!$G19,IF(Intro!$H$5=4,U!$G19,"NA"))))))</f>
        <v>NA</v>
      </c>
    </row>
    <row r="23" spans="1:22" x14ac:dyDescent="0.25">
      <c r="A23" s="67">
        <f t="shared" si="0"/>
        <v>11</v>
      </c>
      <c r="B23" s="81"/>
      <c r="C23" s="82"/>
      <c r="D23" s="82"/>
      <c r="E23" s="82"/>
      <c r="F23" s="84"/>
      <c r="G23" s="81"/>
      <c r="H23" s="33">
        <f>IF(AND(Intro!$H$5=1,VLOOKUP('Resultados %'!H$12,Listas!$E$2:$F$22,2,FALSE)=0),"NA",IF(AND(Intro!$H$5=2,VLOOKUP('Resultados %'!H$12,Listas!$E$2:$F$22,2,FALSE)=0),"NA",IF(AND(Intro!$H$5=1,VLOOKUP('Resultados %'!H$12,Listas!$E$2:$F$22,2,FALSE)=1,G!$A20=1),G!$G20,IF(AND(Intro!$H$5=2,VLOOKUP('Resultados %'!H$12,Listas!$E$2:$F$22,2,FALSE)=1),G!$G20,IF(AND(Intro!$H$5=3,G!$A20=1),G!$G20,IF(Intro!$H$5=4,G!$G20,"NA"))))))</f>
        <v>0</v>
      </c>
      <c r="I23" s="32" t="str">
        <f>IF(AND(Intro!$H$5=1,VLOOKUP('Resultados %'!I$12,Listas!$E$2:$F$22,2,FALSE)=0),"NA",IF(AND(Intro!$H$5=2,VLOOKUP('Resultados %'!I$12,Listas!$E$2:$F$22,2,FALSE)=0),"NA",IF(AND(Intro!$H$5=1,VLOOKUP('Resultados %'!I$12,Listas!$E$2:$F$22,2,FALSE)=1,H!$A20=1),H!$G20,IF(AND(Intro!$H$5=2,VLOOKUP('Resultados %'!I$12,Listas!$E$2:$F$22,2,FALSE)=1),H!$G20,IF(AND(Intro!$H$5=3,H!$A20=1),H!$G20,IF(Intro!$H$5=4,H!$G20,"NA"))))))</f>
        <v>NA</v>
      </c>
      <c r="J23" s="6" t="str">
        <f>IF(AND(Intro!$H$5=1,VLOOKUP('Resultados %'!J$12,Listas!$E$2:$F$22,2,FALSE)=0),"NA",IF(AND(Intro!$H$5=2,VLOOKUP('Resultados %'!J$12,Listas!$E$2:$F$22,2,FALSE)=0),"NA",IF(AND(Intro!$H$5=1,VLOOKUP('Resultados %'!J$12,Listas!$E$2:$F$22,2,FALSE)=1,I!$A20=1),I!$G20,IF(AND(Intro!$H$5=2,VLOOKUP('Resultados %'!J$12,Listas!$E$2:$F$22,2,FALSE)=1),I!$G20,IF(AND(Intro!$H$5=3,I!$A20=1),I!$G20,IF(Intro!$H$5=4,I!$G20,"NA"))))))</f>
        <v>NA</v>
      </c>
      <c r="K23" s="6">
        <f>IF(AND(Intro!$H$5=1,VLOOKUP('Resultados %'!K$12,Listas!$E$2:$F$22,2,FALSE)=0),"NA",IF(AND(Intro!$H$5=2,VLOOKUP('Resultados %'!K$12,Listas!$E$2:$F$22,2,FALSE)=0),"NA",IF(AND(Intro!$H$5=1,VLOOKUP('Resultados %'!K$12,Listas!$E$2:$F$22,2,FALSE)=1,J!$A24=1),J!$G24,IF(AND(Intro!$H$5=2,VLOOKUP('Resultados %'!K$12,Listas!$E$2:$F$22,2,FALSE)=1),J!$G24,IF(AND(Intro!$H$5=3,J!$A24=1),J!$G24,IF(Intro!$H$5=4,J!$G24,"NA"))))))</f>
        <v>0</v>
      </c>
      <c r="L23" s="83"/>
      <c r="M23" s="83"/>
      <c r="N23" s="6">
        <f>IF(AND(Intro!$H$5=1,VLOOKUP('Resultados %'!N$12,Listas!$E$2:$F$22,2,FALSE)=0),"NA",IF(AND(Intro!$H$5=2,VLOOKUP('Resultados %'!N$12,Listas!$E$2:$F$22,2,FALSE)=0),"NA",IF(AND(Intro!$H$5=1,VLOOKUP('Resultados %'!N$12,Listas!$E$2:$F$22,2,FALSE)=1,M!$A20=1),M!$G20,IF(AND(Intro!$H$5=2,VLOOKUP('Resultados %'!N$12,Listas!$E$2:$F$22,2,FALSE)=1),M!$G20,IF(AND(Intro!$H$5=3,M!$A20=1),M!$G20,IF(Intro!$H$5=4,M!$G20,"NA"))))))</f>
        <v>0</v>
      </c>
      <c r="O23" s="6">
        <f>IF(AND(Intro!$H$5=1,VLOOKUP('Resultados %'!O$12,Listas!$E$2:$F$22,2,FALSE)=0),"NA",IF(AND(Intro!$H$5=2,VLOOKUP('Resultados %'!O$12,Listas!$E$2:$F$22,2,FALSE)=0),"NA",IF(AND(Intro!$H$5=1,VLOOKUP('Resultados %'!O$12,Listas!$E$2:$F$22,2,FALSE)=1,N!$A20=1),N!$G20,IF(AND(Intro!$H$5=2,VLOOKUP('Resultados %'!O$12,Listas!$E$2:$F$22,2,FALSE)=1),N!$G20,IF(AND(Intro!$H$5=3,N!$A20=1),N!$G20,IF(Intro!$H$5=4,N!$G20,"NA"))))))</f>
        <v>0</v>
      </c>
      <c r="P23" s="82"/>
      <c r="Q23" s="3" t="str">
        <f>IF(AND(Intro!$H$5=1,VLOOKUP('Resultados %'!Q$12,Listas!$E$2:$F$22,2,FALSE)=0),"NA",IF(AND(Intro!$H$5=2,VLOOKUP('Resultados %'!Q$12,Listas!$E$2:$F$22,2,FALSE)=0),"NA",IF(AND(Intro!$H$5=1,VLOOKUP('Resultados %'!Q$12,Listas!$E$2:$F$22,2,FALSE)=1,P!$A20=1),P!$G20,IF(AND(Intro!$H$5=2,VLOOKUP('Resultados %'!Q$12,Listas!$E$2:$F$22,2,FALSE)=1),P!$G20,IF(AND(Intro!$H$5=3,P!$A20=1),P!$G20,IF(Intro!$H$5=4,P!$G20,"NA"))))))</f>
        <v>NA</v>
      </c>
      <c r="R23" s="34" t="str">
        <f>IF(AND(Intro!$H$5=1,VLOOKUP('Resultados %'!R$12,Listas!$E$2:$F$22,2,FALSE)=0),"NA",IF(AND(Intro!$H$5=2,VLOOKUP('Resultados %'!R$12,Listas!$E$2:$F$22,2,FALSE)=0),"NA",IF(AND(Intro!$H$5=1,VLOOKUP('Resultados %'!R$12,Listas!$E$2:$F$22,2,FALSE)=1,Q!$A20=1),Q!$G20,IF(AND(Intro!$H$5=2,VLOOKUP('Resultados %'!R$12,Listas!$E$2:$F$22,2,FALSE)=1),Q!$G20,IF(AND(Intro!$H$5=3,Q!$A20=1),Q!$G20,IF(Intro!$H$5=4,Q!$G20,"NA"))))))</f>
        <v>NA</v>
      </c>
      <c r="S23" s="31">
        <f>IF(AND(Intro!$H$5=1,VLOOKUP('Resultados %'!S$12,Listas!$E$2:$F$22,2,FALSE)=0),"NA",IF(AND(Intro!$H$5=2,VLOOKUP('Resultados %'!S$12,Listas!$E$2:$F$22,2,FALSE)=0),"NA",IF(AND(Intro!$H$5=1,VLOOKUP('Resultados %'!S$12,Listas!$E$2:$F$22,2,FALSE)=1,'R'!$A20=1),'R'!$G20,IF(AND(Intro!$H$5=2,VLOOKUP('Resultados %'!S$12,Listas!$E$2:$F$22,2,FALSE)=1),'R'!$G20,IF(AND(Intro!$H$5=3,'R'!$A20=1),'R'!$G20,IF(Intro!$H$5=4,'R'!$G20,"NA"))))))</f>
        <v>0</v>
      </c>
      <c r="T23" s="3" t="str">
        <f>IF(AND(Intro!$H$5=1,VLOOKUP('Resultados %'!T$12,Listas!$E$2:$F$22,2,FALSE)=0),"NA",IF(AND(Intro!$H$5=2,VLOOKUP('Resultados %'!T$12,Listas!$E$2:$F$22,2,FALSE)=0),"NA",IF(AND(Intro!$H$5=1,VLOOKUP('Resultados %'!T$12,Listas!$E$2:$F$22,2,FALSE)=1,S!$A20=1),S!$G20,IF(AND(Intro!$H$5=2,VLOOKUP('Resultados %'!T$12,Listas!$E$2:$F$22,2,FALSE)=1),S!$G20,IF(AND(Intro!$H$5=3,S!$A20=1),S!$G20,IF(Intro!$H$5=4,S!$G20,"NA"))))))</f>
        <v>NA</v>
      </c>
      <c r="U23" s="83"/>
      <c r="V23" s="34" t="str">
        <f>IF(AND(Intro!$H$5=1,VLOOKUP('Resultados %'!V$12,Listas!$E$2:$F$22,2,FALSE)=0),"NA",IF(AND(Intro!$H$5=2,VLOOKUP('Resultados %'!V$12,Listas!$E$2:$F$22,2,FALSE)=0),"NA",IF(AND(Intro!$H$5=1,VLOOKUP('Resultados %'!V$12,Listas!$E$2:$F$22,2,FALSE)=1,U!$A20=1),U!$G20,IF(AND(Intro!$H$5=2,VLOOKUP('Resultados %'!V$12,Listas!$E$2:$F$22,2,FALSE)=1),U!$G20,IF(AND(Intro!$H$5=3,U!$A20=1),U!$G20,IF(Intro!$H$5=4,U!$G20,"NA"))))))</f>
        <v>NA</v>
      </c>
    </row>
    <row r="24" spans="1:22" x14ac:dyDescent="0.25">
      <c r="A24" s="67">
        <f t="shared" si="0"/>
        <v>12</v>
      </c>
      <c r="B24" s="81"/>
      <c r="C24" s="82"/>
      <c r="D24" s="82"/>
      <c r="E24" s="82"/>
      <c r="F24" s="84"/>
      <c r="G24" s="81"/>
      <c r="H24" s="33">
        <f>IF(AND(Intro!$H$5=1,VLOOKUP('Resultados %'!H$12,Listas!$E$2:$F$22,2,FALSE)=0),"NA",IF(AND(Intro!$H$5=2,VLOOKUP('Resultados %'!H$12,Listas!$E$2:$F$22,2,FALSE)=0),"NA",IF(AND(Intro!$H$5=1,VLOOKUP('Resultados %'!H$12,Listas!$E$2:$F$22,2,FALSE)=1,G!$A21=1),G!$G21,IF(AND(Intro!$H$5=2,VLOOKUP('Resultados %'!H$12,Listas!$E$2:$F$22,2,FALSE)=1),G!$G21,IF(AND(Intro!$H$5=3,G!$A21=1),G!$G21,IF(Intro!$H$5=4,G!$G21,"NA"))))))</f>
        <v>0</v>
      </c>
      <c r="I24" s="85"/>
      <c r="J24" s="6" t="str">
        <f>IF(AND(Intro!$H$5=1,VLOOKUP('Resultados %'!J$12,Listas!$E$2:$F$22,2,FALSE)=0),"NA",IF(AND(Intro!$H$5=2,VLOOKUP('Resultados %'!J$12,Listas!$E$2:$F$22,2,FALSE)=0),"NA",IF(AND(Intro!$H$5=1,VLOOKUP('Resultados %'!J$12,Listas!$E$2:$F$22,2,FALSE)=1,I!$A21=1),I!$G21,IF(AND(Intro!$H$5=2,VLOOKUP('Resultados %'!J$12,Listas!$E$2:$F$22,2,FALSE)=1),I!$G21,IF(AND(Intro!$H$5=3,I!$A21=1),I!$G21,IF(Intro!$H$5=4,I!$G21,"NA"))))))</f>
        <v>NA</v>
      </c>
      <c r="K24" s="6">
        <f>IF(AND(Intro!$H$5=1,VLOOKUP('Resultados %'!K$12,Listas!$E$2:$F$22,2,FALSE)=0),"NA",IF(AND(Intro!$H$5=2,VLOOKUP('Resultados %'!K$12,Listas!$E$2:$F$22,2,FALSE)=0),"NA",IF(AND(Intro!$H$5=1,VLOOKUP('Resultados %'!K$12,Listas!$E$2:$F$22,2,FALSE)=1,J!$A26=1),J!$G26,IF(AND(Intro!$H$5=2,VLOOKUP('Resultados %'!K$12,Listas!$E$2:$F$22,2,FALSE)=1),J!$G26,IF(AND(Intro!$H$5=3,J!$A26=1),J!$G26,IF(Intro!$H$5=4,J!$G26,"NA"))))))</f>
        <v>0</v>
      </c>
      <c r="L24" s="83"/>
      <c r="M24" s="83"/>
      <c r="N24" s="6">
        <f>IF(AND(Intro!$H$5=1,VLOOKUP('Resultados %'!N$12,Listas!$E$2:$F$22,2,FALSE)=0),"NA",IF(AND(Intro!$H$5=2,VLOOKUP('Resultados %'!N$12,Listas!$E$2:$F$22,2,FALSE)=0),"NA",IF(AND(Intro!$H$5=1,VLOOKUP('Resultados %'!N$12,Listas!$E$2:$F$22,2,FALSE)=1,M!$A21=1),M!$G21,IF(AND(Intro!$H$5=2,VLOOKUP('Resultados %'!N$12,Listas!$E$2:$F$22,2,FALSE)=1),M!$G21,IF(AND(Intro!$H$5=3,M!$A21=1),M!$G21,IF(Intro!$H$5=4,M!$G21,"NA"))))))</f>
        <v>0</v>
      </c>
      <c r="O24" s="6">
        <f>IF(AND(Intro!$H$5=1,VLOOKUP('Resultados %'!O$12,Listas!$E$2:$F$22,2,FALSE)=0),"NA",IF(AND(Intro!$H$5=2,VLOOKUP('Resultados %'!O$12,Listas!$E$2:$F$22,2,FALSE)=0),"NA",IF(AND(Intro!$H$5=1,VLOOKUP('Resultados %'!O$12,Listas!$E$2:$F$22,2,FALSE)=1,N!$A21=1),N!$G21,IF(AND(Intro!$H$5=2,VLOOKUP('Resultados %'!O$12,Listas!$E$2:$F$22,2,FALSE)=1),N!$G21,IF(AND(Intro!$H$5=3,N!$A21=1),N!$G21,IF(Intro!$H$5=4,N!$G21,"NA"))))))</f>
        <v>0</v>
      </c>
      <c r="P24" s="82"/>
      <c r="Q24" s="3" t="str">
        <f>IF(AND(Intro!$H$5=1,VLOOKUP('Resultados %'!Q$12,Listas!$E$2:$F$22,2,FALSE)=0),"NA",IF(AND(Intro!$H$5=2,VLOOKUP('Resultados %'!Q$12,Listas!$E$2:$F$22,2,FALSE)=0),"NA",IF(AND(Intro!$H$5=1,VLOOKUP('Resultados %'!Q$12,Listas!$E$2:$F$22,2,FALSE)=1,P!$A21=1),P!$G21,IF(AND(Intro!$H$5=2,VLOOKUP('Resultados %'!Q$12,Listas!$E$2:$F$22,2,FALSE)=1),P!$G21,IF(AND(Intro!$H$5=3,P!$A21=1),P!$G21,IF(Intro!$H$5=4,P!$G21,"NA"))))))</f>
        <v>NA</v>
      </c>
      <c r="R24" s="34" t="str">
        <f>IF(AND(Intro!$H$5=1,VLOOKUP('Resultados %'!R$12,Listas!$E$2:$F$22,2,FALSE)=0),"NA",IF(AND(Intro!$H$5=2,VLOOKUP('Resultados %'!R$12,Listas!$E$2:$F$22,2,FALSE)=0),"NA",IF(AND(Intro!$H$5=1,VLOOKUP('Resultados %'!R$12,Listas!$E$2:$F$22,2,FALSE)=1,Q!$A21=1),Q!$G21,IF(AND(Intro!$H$5=2,VLOOKUP('Resultados %'!R$12,Listas!$E$2:$F$22,2,FALSE)=1),Q!$G21,IF(AND(Intro!$H$5=3,Q!$A21=1),Q!$G21,IF(Intro!$H$5=4,Q!$G21,"NA"))))))</f>
        <v>NA</v>
      </c>
      <c r="S24" s="31">
        <f>IF(AND(Intro!$H$5=1,VLOOKUP('Resultados %'!S$12,Listas!$E$2:$F$22,2,FALSE)=0),"NA",IF(AND(Intro!$H$5=2,VLOOKUP('Resultados %'!S$12,Listas!$E$2:$F$22,2,FALSE)=0),"NA",IF(AND(Intro!$H$5=1,VLOOKUP('Resultados %'!S$12,Listas!$E$2:$F$22,2,FALSE)=1,'R'!$A21=1),'R'!$G21,IF(AND(Intro!$H$5=2,VLOOKUP('Resultados %'!S$12,Listas!$E$2:$F$22,2,FALSE)=1),'R'!$G21,IF(AND(Intro!$H$5=3,'R'!$A21=1),'R'!$G21,IF(Intro!$H$5=4,'R'!$G21,"NA"))))))</f>
        <v>0</v>
      </c>
      <c r="T24" s="83"/>
      <c r="U24" s="83"/>
      <c r="V24" s="34" t="str">
        <f>IF(AND(Intro!$H$5=1,VLOOKUP('Resultados %'!V$12,Listas!$E$2:$F$22,2,FALSE)=0),"NA",IF(AND(Intro!$H$5=2,VLOOKUP('Resultados %'!V$12,Listas!$E$2:$F$22,2,FALSE)=0),"NA",IF(AND(Intro!$H$5=1,VLOOKUP('Resultados %'!V$12,Listas!$E$2:$F$22,2,FALSE)=1,U!$A21=1),U!$G21,IF(AND(Intro!$H$5=2,VLOOKUP('Resultados %'!V$12,Listas!$E$2:$F$22,2,FALSE)=1),U!$G21,IF(AND(Intro!$H$5=3,U!$A21=1),U!$G21,IF(Intro!$H$5=4,U!$G21,"NA"))))))</f>
        <v>NA</v>
      </c>
    </row>
    <row r="25" spans="1:22" x14ac:dyDescent="0.25">
      <c r="A25" s="67">
        <f t="shared" si="0"/>
        <v>13</v>
      </c>
      <c r="B25" s="81"/>
      <c r="C25" s="82"/>
      <c r="D25" s="82"/>
      <c r="E25" s="82"/>
      <c r="F25" s="84"/>
      <c r="G25" s="81"/>
      <c r="H25" s="33">
        <f>IF(AND(Intro!$H$5=1,VLOOKUP('Resultados %'!H$12,Listas!$E$2:$F$22,2,FALSE)=0),"NA",IF(AND(Intro!$H$5=2,VLOOKUP('Resultados %'!H$12,Listas!$E$2:$F$22,2,FALSE)=0),"NA",IF(AND(Intro!$H$5=1,VLOOKUP('Resultados %'!H$12,Listas!$E$2:$F$22,2,FALSE)=1,G!$A22=1),G!$G22,IF(AND(Intro!$H$5=2,VLOOKUP('Resultados %'!H$12,Listas!$E$2:$F$22,2,FALSE)=1),G!$G22,IF(AND(Intro!$H$5=3,G!$A22=1),G!$G22,IF(Intro!$H$5=4,G!$G22,"NA"))))))</f>
        <v>0</v>
      </c>
      <c r="I25" s="85"/>
      <c r="J25" s="6" t="str">
        <f>IF(AND(Intro!$H$5=1,VLOOKUP('Resultados %'!J$12,Listas!$E$2:$F$22,2,FALSE)=0),"NA",IF(AND(Intro!$H$5=2,VLOOKUP('Resultados %'!J$12,Listas!$E$2:$F$22,2,FALSE)=0),"NA",IF(AND(Intro!$H$5=1,VLOOKUP('Resultados %'!J$12,Listas!$E$2:$F$22,2,FALSE)=1,I!$A22=1),I!$G22,IF(AND(Intro!$H$5=2,VLOOKUP('Resultados %'!J$12,Listas!$E$2:$F$22,2,FALSE)=1),I!$G22,IF(AND(Intro!$H$5=3,I!$A22=1),I!$G22,IF(Intro!$H$5=4,I!$G22,"NA"))))))</f>
        <v>NA</v>
      </c>
      <c r="K25" s="6">
        <f>IF(AND(Intro!$H$5=1,VLOOKUP('Resultados %'!K$12,Listas!$E$2:$F$22,2,FALSE)=0),"NA",IF(AND(Intro!$H$5=2,VLOOKUP('Resultados %'!K$12,Listas!$E$2:$F$22,2,FALSE)=0),"NA",IF(AND(Intro!$H$5=1,VLOOKUP('Resultados %'!K$12,Listas!$E$2:$F$22,2,FALSE)=1,J!$A27=1),J!$G27,IF(AND(Intro!$H$5=2,VLOOKUP('Resultados %'!K$12,Listas!$E$2:$F$22,2,FALSE)=1),J!$G27,IF(AND(Intro!$H$5=3,J!$A27=1),J!$G27,IF(Intro!$H$5=4,J!$G27,"NA"))))))</f>
        <v>0</v>
      </c>
      <c r="L25" s="83"/>
      <c r="M25" s="83"/>
      <c r="N25" s="83"/>
      <c r="O25" s="6">
        <f>IF(AND(Intro!$H$5=1,VLOOKUP('Resultados %'!O$12,Listas!$E$2:$F$22,2,FALSE)=0),"NA",IF(AND(Intro!$H$5=2,VLOOKUP('Resultados %'!O$12,Listas!$E$2:$F$22,2,FALSE)=0),"NA",IF(AND(Intro!$H$5=1,VLOOKUP('Resultados %'!O$12,Listas!$E$2:$F$22,2,FALSE)=1,N!$A22=1),N!$G22,IF(AND(Intro!$H$5=2,VLOOKUP('Resultados %'!O$12,Listas!$E$2:$F$22,2,FALSE)=1),N!$G22,IF(AND(Intro!$H$5=3,N!$A22=1),N!$G22,IF(Intro!$H$5=4,N!$G22,"NA"))))))</f>
        <v>0</v>
      </c>
      <c r="P25" s="83"/>
      <c r="Q25" s="3" t="str">
        <f>IF(AND(Intro!$H$5=1,VLOOKUP('Resultados %'!Q$12,Listas!$E$2:$F$22,2,FALSE)=0),"NA",IF(AND(Intro!$H$5=2,VLOOKUP('Resultados %'!Q$12,Listas!$E$2:$F$22,2,FALSE)=0),"NA",IF(AND(Intro!$H$5=1,VLOOKUP('Resultados %'!Q$12,Listas!$E$2:$F$22,2,FALSE)=1,P!$A22=1),P!$G22,IF(AND(Intro!$H$5=2,VLOOKUP('Resultados %'!Q$12,Listas!$E$2:$F$22,2,FALSE)=1),P!$G22,IF(AND(Intro!$H$5=3,P!$A22=1),P!$G22,IF(Intro!$H$5=4,P!$G22,"NA"))))))</f>
        <v>NA</v>
      </c>
      <c r="R25" s="34" t="str">
        <f>IF(AND(Intro!$H$5=1,VLOOKUP('Resultados %'!R$12,Listas!$E$2:$F$22,2,FALSE)=0),"NA",IF(AND(Intro!$H$5=2,VLOOKUP('Resultados %'!R$12,Listas!$E$2:$F$22,2,FALSE)=0),"NA",IF(AND(Intro!$H$5=1,VLOOKUP('Resultados %'!R$12,Listas!$E$2:$F$22,2,FALSE)=1,Q!$A22=1),Q!$G22,IF(AND(Intro!$H$5=2,VLOOKUP('Resultados %'!R$12,Listas!$E$2:$F$22,2,FALSE)=1),Q!$G22,IF(AND(Intro!$H$5=3,Q!$A22=1),Q!$G22,IF(Intro!$H$5=4,Q!$G22,"NA"))))))</f>
        <v>NA</v>
      </c>
      <c r="S25" s="31">
        <f>IF(AND(Intro!$H$5=1,VLOOKUP('Resultados %'!S$12,Listas!$E$2:$F$22,2,FALSE)=0),"NA",IF(AND(Intro!$H$5=2,VLOOKUP('Resultados %'!S$12,Listas!$E$2:$F$22,2,FALSE)=0),"NA",IF(AND(Intro!$H$5=1,VLOOKUP('Resultados %'!S$12,Listas!$E$2:$F$22,2,FALSE)=1,'R'!$A22=1),'R'!$G22,IF(AND(Intro!$H$5=2,VLOOKUP('Resultados %'!S$12,Listas!$E$2:$F$22,2,FALSE)=1),'R'!$G22,IF(AND(Intro!$H$5=3,'R'!$A22=1),'R'!$G22,IF(Intro!$H$5=4,'R'!$G22,"NA"))))))</f>
        <v>0</v>
      </c>
      <c r="T25" s="83"/>
      <c r="U25" s="83"/>
      <c r="V25" s="84"/>
    </row>
    <row r="26" spans="1:22" x14ac:dyDescent="0.25">
      <c r="A26" s="67">
        <f t="shared" si="0"/>
        <v>14</v>
      </c>
      <c r="B26" s="81"/>
      <c r="C26" s="82"/>
      <c r="D26" s="82"/>
      <c r="E26" s="83"/>
      <c r="F26" s="84"/>
      <c r="G26" s="81"/>
      <c r="H26" s="33">
        <f>IF(AND(Intro!$H$5=1,VLOOKUP('Resultados %'!H$12,Listas!$E$2:$F$22,2,FALSE)=0),"NA",IF(AND(Intro!$H$5=2,VLOOKUP('Resultados %'!H$12,Listas!$E$2:$F$22,2,FALSE)=0),"NA",IF(AND(Intro!$H$5=1,VLOOKUP('Resultados %'!H$12,Listas!$E$2:$F$22,2,FALSE)=1,G!$A23=1),G!$G23,IF(AND(Intro!$H$5=2,VLOOKUP('Resultados %'!H$12,Listas!$E$2:$F$22,2,FALSE)=1),G!$G23,IF(AND(Intro!$H$5=3,G!$A23=1),G!$G23,IF(Intro!$H$5=4,G!$G23,"NA"))))))</f>
        <v>0</v>
      </c>
      <c r="I26" s="85"/>
      <c r="J26" s="83"/>
      <c r="K26" s="6">
        <f>IF(AND(Intro!$H$5=1,VLOOKUP('Resultados %'!K$12,Listas!$E$2:$F$22,2,FALSE)=0),"NA",IF(AND(Intro!$H$5=2,VLOOKUP('Resultados %'!K$12,Listas!$E$2:$F$22,2,FALSE)=0),"NA",IF(AND(Intro!$H$5=1,VLOOKUP('Resultados %'!K$12,Listas!$E$2:$F$22,2,FALSE)=1,J!$A28=1),J!$G28,IF(AND(Intro!$H$5=2,VLOOKUP('Resultados %'!K$12,Listas!$E$2:$F$22,2,FALSE)=1),J!$G28,IF(AND(Intro!$H$5=3,J!$A28=1),J!$G28,IF(Intro!$H$5=4,J!$G28,"NA"))))))</f>
        <v>0</v>
      </c>
      <c r="L26" s="83"/>
      <c r="M26" s="83"/>
      <c r="N26" s="83"/>
      <c r="O26" s="6">
        <f>IF(AND(Intro!$H$5=1,VLOOKUP('Resultados %'!O$12,Listas!$E$2:$F$22,2,FALSE)=0),"NA",IF(AND(Intro!$H$5=2,VLOOKUP('Resultados %'!O$12,Listas!$E$2:$F$22,2,FALSE)=0),"NA",IF(AND(Intro!$H$5=1,VLOOKUP('Resultados %'!O$12,Listas!$E$2:$F$22,2,FALSE)=1,N!$A23=1),N!$G23,IF(AND(Intro!$H$5=2,VLOOKUP('Resultados %'!O$12,Listas!$E$2:$F$22,2,FALSE)=1),N!$G23,IF(AND(Intro!$H$5=3,N!$A23=1),N!$G23,IF(Intro!$H$5=4,N!$G23,"NA"))))))</f>
        <v>0</v>
      </c>
      <c r="P26" s="83"/>
      <c r="Q26" s="3" t="str">
        <f>IF(AND(Intro!$H$5=1,VLOOKUP('Resultados %'!Q$12,Listas!$E$2:$F$22,2,FALSE)=0),"NA",IF(AND(Intro!$H$5=2,VLOOKUP('Resultados %'!Q$12,Listas!$E$2:$F$22,2,FALSE)=0),"NA",IF(AND(Intro!$H$5=1,VLOOKUP('Resultados %'!Q$12,Listas!$E$2:$F$22,2,FALSE)=1,P!$A23=1),P!$G23,IF(AND(Intro!$H$5=2,VLOOKUP('Resultados %'!Q$12,Listas!$E$2:$F$22,2,FALSE)=1),P!$G23,IF(AND(Intro!$H$5=3,P!$A23=1),P!$G23,IF(Intro!$H$5=4,P!$G23,"NA"))))))</f>
        <v>NA</v>
      </c>
      <c r="R26" s="34" t="str">
        <f>IF(AND(Intro!$H$5=1,VLOOKUP('Resultados %'!R$12,Listas!$E$2:$F$22,2,FALSE)=0),"NA",IF(AND(Intro!$H$5=2,VLOOKUP('Resultados %'!R$12,Listas!$E$2:$F$22,2,FALSE)=0),"NA",IF(AND(Intro!$H$5=1,VLOOKUP('Resultados %'!R$12,Listas!$E$2:$F$22,2,FALSE)=1,Q!$A23=1),Q!$G23,IF(AND(Intro!$H$5=2,VLOOKUP('Resultados %'!R$12,Listas!$E$2:$F$22,2,FALSE)=1),Q!$G23,IF(AND(Intro!$H$5=3,Q!$A23=1),Q!$G23,IF(Intro!$H$5=4,Q!$G23,"NA"))))))</f>
        <v>NA</v>
      </c>
      <c r="S26" s="31">
        <f>IF(AND(Intro!$H$5=1,VLOOKUP('Resultados %'!S$12,Listas!$E$2:$F$22,2,FALSE)=0),"NA",IF(AND(Intro!$H$5=2,VLOOKUP('Resultados %'!S$12,Listas!$E$2:$F$22,2,FALSE)=0),"NA",IF(AND(Intro!$H$5=1,VLOOKUP('Resultados %'!S$12,Listas!$E$2:$F$22,2,FALSE)=1,'R'!$A23=1),'R'!$G23,IF(AND(Intro!$H$5=2,VLOOKUP('Resultados %'!S$12,Listas!$E$2:$F$22,2,FALSE)=1),'R'!$G23,IF(AND(Intro!$H$5=3,'R'!$A23=1),'R'!$G23,IF(Intro!$H$5=4,'R'!$G23,"NA"))))))</f>
        <v>0</v>
      </c>
      <c r="T26" s="83"/>
      <c r="U26" s="83"/>
      <c r="V26" s="84"/>
    </row>
    <row r="27" spans="1:22" x14ac:dyDescent="0.25">
      <c r="A27" s="67">
        <f t="shared" si="0"/>
        <v>15</v>
      </c>
      <c r="B27" s="81"/>
      <c r="C27" s="82"/>
      <c r="D27" s="82"/>
      <c r="E27" s="83"/>
      <c r="F27" s="84"/>
      <c r="G27" s="81"/>
      <c r="H27" s="33">
        <f>IF(AND(Intro!$H$5=1,VLOOKUP('Resultados %'!H$12,Listas!$E$2:$F$22,2,FALSE)=0),"NA",IF(AND(Intro!$H$5=2,VLOOKUP('Resultados %'!H$12,Listas!$E$2:$F$22,2,FALSE)=0),"NA",IF(AND(Intro!$H$5=1,VLOOKUP('Resultados %'!H$12,Listas!$E$2:$F$22,2,FALSE)=1,G!$A24=1),G!$G24,IF(AND(Intro!$H$5=2,VLOOKUP('Resultados %'!H$12,Listas!$E$2:$F$22,2,FALSE)=1),G!$G24,IF(AND(Intro!$H$5=3,G!$A24=1),G!$G24,IF(Intro!$H$5=4,G!$G24,"NA"))))))</f>
        <v>0</v>
      </c>
      <c r="I27" s="85"/>
      <c r="J27" s="83"/>
      <c r="K27" s="6">
        <f>IF(AND(Intro!$H$5=1,VLOOKUP('Resultados %'!K$12,Listas!$E$2:$F$22,2,FALSE)=0),"NA",IF(AND(Intro!$H$5=2,VLOOKUP('Resultados %'!K$12,Listas!$E$2:$F$22,2,FALSE)=0),"NA",IF(AND(Intro!$H$5=1,VLOOKUP('Resultados %'!K$12,Listas!$E$2:$F$22,2,FALSE)=1,J!$A29=1),J!$G29,IF(AND(Intro!$H$5=2,VLOOKUP('Resultados %'!K$12,Listas!$E$2:$F$22,2,FALSE)=1),J!$G29,IF(AND(Intro!$H$5=3,J!$A29=1),J!$G29,IF(Intro!$H$5=4,J!$G29,"NA"))))))</f>
        <v>0</v>
      </c>
      <c r="L27" s="83"/>
      <c r="M27" s="83"/>
      <c r="N27" s="83"/>
      <c r="O27" s="6">
        <f>IF(AND(Intro!$H$5=1,VLOOKUP('Resultados %'!O$12,Listas!$E$2:$F$22,2,FALSE)=0),"NA",IF(AND(Intro!$H$5=2,VLOOKUP('Resultados %'!O$12,Listas!$E$2:$F$22,2,FALSE)=0),"NA",IF(AND(Intro!$H$5=1,VLOOKUP('Resultados %'!O$12,Listas!$E$2:$F$22,2,FALSE)=1,N!$A24=1),N!$G24,IF(AND(Intro!$H$5=2,VLOOKUP('Resultados %'!O$12,Listas!$E$2:$F$22,2,FALSE)=1),N!$G24,IF(AND(Intro!$H$5=3,N!$A24=1),N!$G24,IF(Intro!$H$5=4,N!$G24,"NA"))))))</f>
        <v>0</v>
      </c>
      <c r="P27" s="83"/>
      <c r="Q27" s="3" t="str">
        <f>IF(AND(Intro!$H$5=1,VLOOKUP('Resultados %'!Q$12,Listas!$E$2:$F$22,2,FALSE)=0),"NA",IF(AND(Intro!$H$5=2,VLOOKUP('Resultados %'!Q$12,Listas!$E$2:$F$22,2,FALSE)=0),"NA",IF(AND(Intro!$H$5=1,VLOOKUP('Resultados %'!Q$12,Listas!$E$2:$F$22,2,FALSE)=1,P!$A24=1),P!$G24,IF(AND(Intro!$H$5=2,VLOOKUP('Resultados %'!Q$12,Listas!$E$2:$F$22,2,FALSE)=1),P!$G24,IF(AND(Intro!$H$5=3,P!$A24=1),P!$G24,IF(Intro!$H$5=4,P!$G24,"NA"))))))</f>
        <v>NA</v>
      </c>
      <c r="R27" s="84"/>
      <c r="S27" s="31">
        <f>IF(AND(Intro!$H$5=1,VLOOKUP('Resultados %'!S$12,Listas!$E$2:$F$22,2,FALSE)=0),"NA",IF(AND(Intro!$H$5=2,VLOOKUP('Resultados %'!S$12,Listas!$E$2:$F$22,2,FALSE)=0),"NA",IF(AND(Intro!$H$5=1,VLOOKUP('Resultados %'!S$12,Listas!$E$2:$F$22,2,FALSE)=1,'R'!$A24=1),'R'!$G24,IF(AND(Intro!$H$5=2,VLOOKUP('Resultados %'!S$12,Listas!$E$2:$F$22,2,FALSE)=1),'R'!$G24,IF(AND(Intro!$H$5=3,'R'!$A24=1),'R'!$G24,IF(Intro!$H$5=4,'R'!$G24,"NA"))))))</f>
        <v>0</v>
      </c>
      <c r="T27" s="83"/>
      <c r="U27" s="83"/>
      <c r="V27" s="84"/>
    </row>
    <row r="28" spans="1:22" x14ac:dyDescent="0.25">
      <c r="A28" s="67">
        <f t="shared" si="0"/>
        <v>16</v>
      </c>
      <c r="B28" s="81"/>
      <c r="C28" s="82"/>
      <c r="D28" s="82"/>
      <c r="E28" s="83"/>
      <c r="F28" s="84"/>
      <c r="G28" s="81"/>
      <c r="H28" s="33">
        <f>IF(AND(Intro!$H$5=1,VLOOKUP('Resultados %'!H$12,Listas!$E$2:$F$22,2,FALSE)=0),"NA",IF(AND(Intro!$H$5=2,VLOOKUP('Resultados %'!H$12,Listas!$E$2:$F$22,2,FALSE)=0),"NA",IF(AND(Intro!$H$5=1,VLOOKUP('Resultados %'!H$12,Listas!$E$2:$F$22,2,FALSE)=1,G!$A25=1),G!$G25,IF(AND(Intro!$H$5=2,VLOOKUP('Resultados %'!H$12,Listas!$E$2:$F$22,2,FALSE)=1),G!$G25,IF(AND(Intro!$H$5=3,G!$A25=1),G!$G25,IF(Intro!$H$5=4,G!$G25,"NA"))))))</f>
        <v>0</v>
      </c>
      <c r="I28" s="85"/>
      <c r="J28" s="83"/>
      <c r="K28" s="6">
        <f>IF(AND(Intro!$H$5=1,VLOOKUP('Resultados %'!K$12,Listas!$E$2:$F$22,2,FALSE)=0),"NA",IF(AND(Intro!$H$5=2,VLOOKUP('Resultados %'!K$12,Listas!$E$2:$F$22,2,FALSE)=0),"NA",IF(AND(Intro!$H$5=1,VLOOKUP('Resultados %'!K$12,Listas!$E$2:$F$22,2,FALSE)=1,J!$A30=1),J!$G30,IF(AND(Intro!$H$5=2,VLOOKUP('Resultados %'!K$12,Listas!$E$2:$F$22,2,FALSE)=1),J!$G30,IF(AND(Intro!$H$5=3,J!$A30=1),J!$G30,IF(Intro!$H$5=4,J!$G30,"NA"))))))</f>
        <v>0</v>
      </c>
      <c r="L28" s="83"/>
      <c r="M28" s="83"/>
      <c r="N28" s="83"/>
      <c r="O28" s="83"/>
      <c r="P28" s="83"/>
      <c r="Q28" s="3" t="str">
        <f>IF(AND(Intro!$H$5=1,VLOOKUP('Resultados %'!Q$12,Listas!$E$2:$F$22,2,FALSE)=0),"NA",IF(AND(Intro!$H$5=2,VLOOKUP('Resultados %'!Q$12,Listas!$E$2:$F$22,2,FALSE)=0),"NA",IF(AND(Intro!$H$5=1,VLOOKUP('Resultados %'!Q$12,Listas!$E$2:$F$22,2,FALSE)=1,P!$A25=1),P!$G25,IF(AND(Intro!$H$5=2,VLOOKUP('Resultados %'!Q$12,Listas!$E$2:$F$22,2,FALSE)=1),P!$G25,IF(AND(Intro!$H$5=3,P!$A25=1),P!$G25,IF(Intro!$H$5=4,P!$G25,"NA"))))))</f>
        <v>NA</v>
      </c>
      <c r="R28" s="84"/>
      <c r="S28" s="86"/>
      <c r="T28" s="83"/>
      <c r="U28" s="83"/>
      <c r="V28" s="84"/>
    </row>
    <row r="29" spans="1:22" x14ac:dyDescent="0.25">
      <c r="A29" s="67">
        <f t="shared" si="0"/>
        <v>17</v>
      </c>
      <c r="B29" s="81"/>
      <c r="C29" s="82"/>
      <c r="D29" s="82"/>
      <c r="E29" s="83"/>
      <c r="F29" s="84"/>
      <c r="G29" s="81"/>
      <c r="H29" s="33">
        <f>IF(AND(Intro!$H$5=1,VLOOKUP('Resultados %'!H$12,Listas!$E$2:$F$22,2,FALSE)=0),"NA",IF(AND(Intro!$H$5=2,VLOOKUP('Resultados %'!H$12,Listas!$E$2:$F$22,2,FALSE)=0),"NA",IF(AND(Intro!$H$5=1,VLOOKUP('Resultados %'!H$12,Listas!$E$2:$F$22,2,FALSE)=1,G!$A26=1),G!$G26,IF(AND(Intro!$H$5=2,VLOOKUP('Resultados %'!H$12,Listas!$E$2:$F$22,2,FALSE)=1),G!$G26,IF(AND(Intro!$H$5=3,G!$A26=1),G!$G26,IF(Intro!$H$5=4,G!$G26,"NA"))))))</f>
        <v>0</v>
      </c>
      <c r="I29" s="85"/>
      <c r="J29" s="83"/>
      <c r="K29" s="6">
        <f>IF(AND(Intro!$H$5=1,VLOOKUP('Resultados %'!K$12,Listas!$E$2:$F$22,2,FALSE)=0),"NA",IF(AND(Intro!$H$5=2,VLOOKUP('Resultados %'!K$12,Listas!$E$2:$F$22,2,FALSE)=0),"NA",IF(AND(Intro!$H$5=1,VLOOKUP('Resultados %'!K$12,Listas!$E$2:$F$22,2,FALSE)=1,J!$A32=1),J!$G32,IF(AND(Intro!$H$5=2,VLOOKUP('Resultados %'!K$12,Listas!$E$2:$F$22,2,FALSE)=1),J!$G32,IF(AND(Intro!$H$5=3,J!$A32=1),J!$G32,IF(Intro!$H$5=4,J!$G32,"NA"))))))</f>
        <v>0</v>
      </c>
      <c r="L29" s="83"/>
      <c r="M29" s="83"/>
      <c r="N29" s="83"/>
      <c r="O29" s="83"/>
      <c r="P29" s="83"/>
      <c r="Q29" s="3" t="str">
        <f>IF(AND(Intro!$H$5=1,VLOOKUP('Resultados %'!Q$12,Listas!$E$2:$F$22,2,FALSE)=0),"NA",IF(AND(Intro!$H$5=2,VLOOKUP('Resultados %'!Q$12,Listas!$E$2:$F$22,2,FALSE)=0),"NA",IF(AND(Intro!$H$5=1,VLOOKUP('Resultados %'!Q$12,Listas!$E$2:$F$22,2,FALSE)=1,P!$A26=1),P!$G26,IF(AND(Intro!$H$5=2,VLOOKUP('Resultados %'!Q$12,Listas!$E$2:$F$22,2,FALSE)=1),P!$G26,IF(AND(Intro!$H$5=3,P!$A26=1),P!$G26,IF(Intro!$H$5=4,P!$G26,"NA"))))))</f>
        <v>NA</v>
      </c>
      <c r="R29" s="84"/>
      <c r="S29" s="86"/>
      <c r="T29" s="83"/>
      <c r="U29" s="83"/>
      <c r="V29" s="84"/>
    </row>
    <row r="30" spans="1:22" x14ac:dyDescent="0.25">
      <c r="A30" s="67">
        <f t="shared" si="0"/>
        <v>18</v>
      </c>
      <c r="B30" s="81"/>
      <c r="C30" s="82"/>
      <c r="D30" s="82"/>
      <c r="E30" s="83"/>
      <c r="F30" s="84"/>
      <c r="G30" s="81"/>
      <c r="H30" s="84"/>
      <c r="I30" s="81"/>
      <c r="J30" s="83"/>
      <c r="K30" s="6">
        <f>IF(AND(Intro!$H$5=1,VLOOKUP('Resultados %'!K$12,Listas!$E$2:$F$22,2,FALSE)=0),"NA",IF(AND(Intro!$H$5=2,VLOOKUP('Resultados %'!K$12,Listas!$E$2:$F$22,2,FALSE)=0),"NA",IF(AND(Intro!$H$5=1,VLOOKUP('Resultados %'!K$12,Listas!$E$2:$F$22,2,FALSE)=1,J!$A33=1),J!$G33,IF(AND(Intro!$H$5=2,VLOOKUP('Resultados %'!K$12,Listas!$E$2:$F$22,2,FALSE)=1),J!$G33,IF(AND(Intro!$H$5=3,J!$A33=1),J!$G33,IF(Intro!$H$5=4,J!$G33,"NA"))))))</f>
        <v>0</v>
      </c>
      <c r="L30" s="83"/>
      <c r="M30" s="83"/>
      <c r="N30" s="83"/>
      <c r="O30" s="83"/>
      <c r="P30" s="83"/>
      <c r="Q30" s="3" t="str">
        <f>IF(AND(Intro!$H$5=1,VLOOKUP('Resultados %'!Q$12,Listas!$E$2:$F$22,2,FALSE)=0),"NA",IF(AND(Intro!$H$5=2,VLOOKUP('Resultados %'!Q$12,Listas!$E$2:$F$22,2,FALSE)=0),"NA",IF(AND(Intro!$H$5=1,VLOOKUP('Resultados %'!Q$12,Listas!$E$2:$F$22,2,FALSE)=1,P!$A27=1),P!$G27,IF(AND(Intro!$H$5=2,VLOOKUP('Resultados %'!Q$12,Listas!$E$2:$F$22,2,FALSE)=1),P!$G27,IF(AND(Intro!$H$5=3,P!$A27=1),P!$G27,IF(Intro!$H$5=4,P!$G27,"NA"))))))</f>
        <v>NA</v>
      </c>
      <c r="R30" s="84"/>
      <c r="S30" s="86"/>
      <c r="T30" s="83"/>
      <c r="U30" s="83"/>
      <c r="V30" s="84"/>
    </row>
    <row r="31" spans="1:22" x14ac:dyDescent="0.25">
      <c r="A31" s="67">
        <f t="shared" si="0"/>
        <v>19</v>
      </c>
      <c r="B31" s="81"/>
      <c r="C31" s="83"/>
      <c r="D31" s="83"/>
      <c r="E31" s="83"/>
      <c r="F31" s="84"/>
      <c r="G31" s="81"/>
      <c r="H31" s="84"/>
      <c r="I31" s="81"/>
      <c r="J31" s="83"/>
      <c r="K31" s="6">
        <f>IF(AND(Intro!$H$5=1,VLOOKUP('Resultados %'!K$12,Listas!$E$2:$F$22,2,FALSE)=0),"NA",IF(AND(Intro!$H$5=2,VLOOKUP('Resultados %'!K$12,Listas!$E$2:$F$22,2,FALSE)=0),"NA",IF(AND(Intro!$H$5=1,VLOOKUP('Resultados %'!K$12,Listas!$E$2:$F$22,2,FALSE)=1,J!$A34=1),J!$G34,IF(AND(Intro!$H$5=2,VLOOKUP('Resultados %'!K$12,Listas!$E$2:$F$22,2,FALSE)=1),J!$G34,IF(AND(Intro!$H$5=3,J!$A34=1),J!$G34,IF(Intro!$H$5=4,J!$G34,"NA"))))))</f>
        <v>0</v>
      </c>
      <c r="L31" s="83"/>
      <c r="M31" s="83"/>
      <c r="N31" s="83"/>
      <c r="O31" s="83"/>
      <c r="P31" s="83"/>
      <c r="Q31" s="83"/>
      <c r="R31" s="84"/>
      <c r="S31" s="86"/>
      <c r="T31" s="83"/>
      <c r="U31" s="83"/>
      <c r="V31" s="84"/>
    </row>
    <row r="32" spans="1:22" x14ac:dyDescent="0.25">
      <c r="A32" s="67">
        <f t="shared" si="0"/>
        <v>20</v>
      </c>
      <c r="B32" s="81"/>
      <c r="C32" s="83"/>
      <c r="D32" s="83"/>
      <c r="E32" s="83"/>
      <c r="F32" s="84"/>
      <c r="G32" s="81"/>
      <c r="H32" s="84"/>
      <c r="I32" s="81"/>
      <c r="J32" s="83"/>
      <c r="K32" s="6">
        <f>IF(AND(Intro!$H$5=1,VLOOKUP('Resultados %'!K$12,Listas!$E$2:$F$22,2,FALSE)=0),"NA",IF(AND(Intro!$H$5=2,VLOOKUP('Resultados %'!K$12,Listas!$E$2:$F$22,2,FALSE)=0),"NA",IF(AND(Intro!$H$5=1,VLOOKUP('Resultados %'!K$12,Listas!$E$2:$F$22,2,FALSE)=1,J!$A35=1),J!$G35,IF(AND(Intro!$H$5=2,VLOOKUP('Resultados %'!K$12,Listas!$E$2:$F$22,2,FALSE)=1),J!$G35,IF(AND(Intro!$H$5=3,J!$A35=1),J!$G35,IF(Intro!$H$5=4,J!$G35,"NA"))))))</f>
        <v>0</v>
      </c>
      <c r="L32" s="83"/>
      <c r="M32" s="83"/>
      <c r="N32" s="83"/>
      <c r="O32" s="83"/>
      <c r="P32" s="83"/>
      <c r="Q32" s="83"/>
      <c r="R32" s="84"/>
      <c r="S32" s="86"/>
      <c r="T32" s="83"/>
      <c r="U32" s="83"/>
      <c r="V32" s="84"/>
    </row>
  </sheetData>
  <mergeCells count="2">
    <mergeCell ref="A1:F1"/>
    <mergeCell ref="A6:V6"/>
  </mergeCells>
  <conditionalFormatting sqref="B3:F4 B9:V10">
    <cfRule type="cellIs" dxfId="200" priority="1" operator="between">
      <formula>0.25</formula>
      <formula>0.5</formula>
    </cfRule>
    <cfRule type="cellIs" dxfId="199" priority="2" operator="between">
      <formula>0.5</formula>
      <formula>0.6875</formula>
    </cfRule>
    <cfRule type="cellIs" dxfId="198" priority="3" operator="between">
      <formula>0.6875</formula>
      <formula>0.875</formula>
    </cfRule>
    <cfRule type="cellIs" dxfId="197" priority="4" operator="between">
      <formula>0.875</formula>
      <formula>1</formula>
    </cfRule>
  </conditionalFormatting>
  <conditionalFormatting sqref="B13:V32">
    <cfRule type="cellIs" dxfId="196" priority="5" operator="equal">
      <formula>"NA"</formula>
    </cfRule>
    <cfRule type="cellIs" dxfId="195" priority="22" operator="equal">
      <formula>1</formula>
    </cfRule>
    <cfRule type="cellIs" dxfId="194" priority="23" operator="equal">
      <formula>2</formula>
    </cfRule>
    <cfRule type="cellIs" dxfId="193" priority="24" operator="equal">
      <formula>3</formula>
    </cfRule>
    <cfRule type="cellIs" dxfId="192" priority="25" operator="equal">
      <formula>4</formula>
    </cfRule>
  </conditionalFormatting>
  <printOptions horizontalCentered="1"/>
  <pageMargins left="0.70866141732283472" right="0.70866141732283472" top="0.74803149606299213" bottom="0.74803149606299213" header="0.31496062992125984" footer="0.31496062992125984"/>
  <pageSetup paperSize="9" fitToHeight="0" orientation="landscape" r:id="rId1"/>
  <headerFooter>
    <oddHeader>&amp;C&amp;F - &amp;A</oddHeader>
    <oddFooter>&amp;R&amp;P de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9153" r:id="rId4" name="Drop Down 1">
              <controlPr defaultSize="0" autoLine="0" autoPict="0">
                <anchor moveWithCells="1">
                  <from>
                    <xdr:col>22</xdr:col>
                    <xdr:colOff>295275</xdr:colOff>
                    <xdr:row>1</xdr:row>
                    <xdr:rowOff>76200</xdr:rowOff>
                  </from>
                  <to>
                    <xdr:col>28</xdr:col>
                    <xdr:colOff>457200</xdr:colOff>
                    <xdr:row>2</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6">
    <pageSetUpPr fitToPage="1"/>
  </sheetPr>
  <dimension ref="A2:L24"/>
  <sheetViews>
    <sheetView showGridLines="0" topLeftCell="A7" zoomScale="80" zoomScaleNormal="80" workbookViewId="0">
      <selection activeCell="F10" sqref="F10"/>
    </sheetView>
  </sheetViews>
  <sheetFormatPr baseColWidth="10" defaultColWidth="11.42578125" defaultRowHeight="15" x14ac:dyDescent="0.25"/>
  <cols>
    <col min="1" max="3" width="2.28515625" style="1" customWidth="1"/>
    <col min="4" max="4" width="3.7109375" style="1" customWidth="1"/>
    <col min="5" max="5" width="4.7109375" style="1" bestFit="1" customWidth="1"/>
    <col min="6" max="6" width="60.7109375" style="1" customWidth="1"/>
    <col min="7" max="7" width="13.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31</v>
      </c>
      <c r="G2" s="13" t="s">
        <v>32</v>
      </c>
      <c r="H2" s="10" t="s">
        <v>33</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169.5" customHeight="1" x14ac:dyDescent="0.25">
      <c r="F7" s="140" t="s">
        <v>390</v>
      </c>
      <c r="G7" s="140"/>
      <c r="H7" s="140"/>
      <c r="I7" s="141" t="s">
        <v>424</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75" x14ac:dyDescent="0.25">
      <c r="A10" s="4">
        <v>1</v>
      </c>
      <c r="B10" s="4" t="s">
        <v>3</v>
      </c>
      <c r="C10" s="4" t="s">
        <v>8</v>
      </c>
      <c r="D10" s="5">
        <v>1</v>
      </c>
      <c r="E10" s="5" t="str">
        <f>CONCATENATE(B10,C10,D10)</f>
        <v>IA1</v>
      </c>
      <c r="F10" s="15" t="s">
        <v>215</v>
      </c>
      <c r="G10" s="4"/>
      <c r="H10" s="4"/>
      <c r="I10" s="4"/>
      <c r="J10" s="4"/>
      <c r="K10" s="4"/>
      <c r="L10" s="4"/>
    </row>
    <row r="11" spans="1:12" ht="105" x14ac:dyDescent="0.25">
      <c r="A11" s="3"/>
      <c r="B11" s="3" t="s">
        <v>3</v>
      </c>
      <c r="C11" s="3" t="s">
        <v>8</v>
      </c>
      <c r="D11" s="14">
        <f>+D10+1</f>
        <v>2</v>
      </c>
      <c r="E11" s="14" t="str">
        <f t="shared" ref="E11:E19" si="0">CONCATENATE(B11,C11,D11)</f>
        <v>IA2</v>
      </c>
      <c r="F11" s="17" t="s">
        <v>216</v>
      </c>
      <c r="G11" s="3"/>
      <c r="H11" s="3"/>
      <c r="I11" s="3"/>
      <c r="J11" s="3"/>
      <c r="K11" s="3"/>
      <c r="L11" s="3"/>
    </row>
    <row r="12" spans="1:12" ht="75" x14ac:dyDescent="0.25">
      <c r="A12" s="3"/>
      <c r="B12" s="3" t="s">
        <v>3</v>
      </c>
      <c r="C12" s="3" t="s">
        <v>8</v>
      </c>
      <c r="D12" s="14">
        <f t="shared" ref="D12:D19" si="1">D11+1</f>
        <v>3</v>
      </c>
      <c r="E12" s="14" t="str">
        <f t="shared" si="0"/>
        <v>IA3</v>
      </c>
      <c r="F12" s="17" t="s">
        <v>217</v>
      </c>
      <c r="G12" s="3"/>
      <c r="H12" s="3"/>
      <c r="I12" s="3"/>
      <c r="J12" s="3"/>
      <c r="K12" s="3"/>
      <c r="L12" s="3"/>
    </row>
    <row r="13" spans="1:12" ht="105" x14ac:dyDescent="0.25">
      <c r="A13" s="4">
        <v>1</v>
      </c>
      <c r="B13" s="4" t="s">
        <v>3</v>
      </c>
      <c r="C13" s="4" t="s">
        <v>8</v>
      </c>
      <c r="D13" s="5">
        <f t="shared" si="1"/>
        <v>4</v>
      </c>
      <c r="E13" s="5" t="str">
        <f t="shared" si="0"/>
        <v>IA4</v>
      </c>
      <c r="F13" s="15" t="s">
        <v>218</v>
      </c>
      <c r="G13" s="4"/>
      <c r="H13" s="4"/>
      <c r="I13" s="4"/>
      <c r="J13" s="4"/>
      <c r="K13" s="4"/>
      <c r="L13" s="4"/>
    </row>
    <row r="14" spans="1:12" ht="126.6" customHeight="1" x14ac:dyDescent="0.25">
      <c r="A14" s="3"/>
      <c r="B14" s="3" t="s">
        <v>3</v>
      </c>
      <c r="C14" s="3" t="s">
        <v>8</v>
      </c>
      <c r="D14" s="14">
        <f t="shared" si="1"/>
        <v>5</v>
      </c>
      <c r="E14" s="14" t="str">
        <f t="shared" si="0"/>
        <v>IA5</v>
      </c>
      <c r="F14" s="17" t="s">
        <v>219</v>
      </c>
      <c r="G14" s="3"/>
      <c r="H14" s="3"/>
      <c r="I14" s="3"/>
      <c r="J14" s="3"/>
      <c r="K14" s="3"/>
      <c r="L14" s="3"/>
    </row>
    <row r="15" spans="1:12" ht="75" x14ac:dyDescent="0.25">
      <c r="A15" s="4">
        <v>1</v>
      </c>
      <c r="B15" s="4" t="s">
        <v>3</v>
      </c>
      <c r="C15" s="4" t="s">
        <v>8</v>
      </c>
      <c r="D15" s="5">
        <f t="shared" si="1"/>
        <v>6</v>
      </c>
      <c r="E15" s="5" t="str">
        <f t="shared" si="0"/>
        <v>IA6</v>
      </c>
      <c r="F15" s="15" t="s">
        <v>220</v>
      </c>
      <c r="G15" s="4"/>
      <c r="H15" s="4"/>
      <c r="I15" s="4"/>
      <c r="J15" s="4"/>
      <c r="K15" s="4"/>
      <c r="L15" s="4"/>
    </row>
    <row r="16" spans="1:12" ht="45" x14ac:dyDescent="0.25">
      <c r="A16" s="3"/>
      <c r="B16" s="3" t="s">
        <v>3</v>
      </c>
      <c r="C16" s="3" t="s">
        <v>8</v>
      </c>
      <c r="D16" s="14">
        <f t="shared" si="1"/>
        <v>7</v>
      </c>
      <c r="E16" s="14" t="str">
        <f t="shared" si="0"/>
        <v>IA7</v>
      </c>
      <c r="F16" s="17" t="s">
        <v>221</v>
      </c>
      <c r="G16" s="3"/>
      <c r="H16" s="3"/>
      <c r="I16" s="3"/>
      <c r="J16" s="3"/>
      <c r="K16" s="3"/>
      <c r="L16" s="3"/>
    </row>
    <row r="17" spans="1:12" ht="165" x14ac:dyDescent="0.25">
      <c r="A17" s="4">
        <v>1</v>
      </c>
      <c r="B17" s="4" t="s">
        <v>3</v>
      </c>
      <c r="C17" s="4" t="s">
        <v>8</v>
      </c>
      <c r="D17" s="5">
        <f t="shared" si="1"/>
        <v>8</v>
      </c>
      <c r="E17" s="5" t="str">
        <f t="shared" si="0"/>
        <v>IA8</v>
      </c>
      <c r="F17" s="18" t="s">
        <v>222</v>
      </c>
      <c r="G17" s="4"/>
      <c r="H17" s="4"/>
      <c r="I17" s="4"/>
      <c r="J17" s="4"/>
      <c r="K17" s="4"/>
      <c r="L17" s="4"/>
    </row>
    <row r="18" spans="1:12" ht="60" x14ac:dyDescent="0.25">
      <c r="A18" s="3"/>
      <c r="B18" s="3" t="s">
        <v>3</v>
      </c>
      <c r="C18" s="3" t="s">
        <v>8</v>
      </c>
      <c r="D18" s="14">
        <f t="shared" si="1"/>
        <v>9</v>
      </c>
      <c r="E18" s="14" t="str">
        <f t="shared" si="0"/>
        <v>IA9</v>
      </c>
      <c r="F18" s="17" t="s">
        <v>223</v>
      </c>
      <c r="G18" s="3"/>
      <c r="H18" s="3"/>
      <c r="I18" s="3"/>
      <c r="J18" s="3"/>
      <c r="K18" s="3"/>
      <c r="L18" s="3"/>
    </row>
    <row r="19" spans="1:12" ht="63.6" customHeight="1" x14ac:dyDescent="0.25">
      <c r="A19" s="3"/>
      <c r="B19" s="3" t="s">
        <v>3</v>
      </c>
      <c r="C19" s="3" t="s">
        <v>8</v>
      </c>
      <c r="D19" s="14">
        <f t="shared" si="1"/>
        <v>10</v>
      </c>
      <c r="E19" s="14" t="str">
        <f t="shared" si="0"/>
        <v>IA10</v>
      </c>
      <c r="F19" s="17" t="s">
        <v>224</v>
      </c>
      <c r="G19" s="3"/>
      <c r="H19" s="3"/>
      <c r="I19" s="3"/>
      <c r="J19" s="3"/>
      <c r="K19" s="3"/>
      <c r="L19" s="3"/>
    </row>
    <row r="22" spans="1:12" x14ac:dyDescent="0.25">
      <c r="B22" s="11"/>
      <c r="C22" s="11"/>
      <c r="D22" s="11"/>
      <c r="E22" s="11"/>
      <c r="F22" s="12" t="s">
        <v>38</v>
      </c>
      <c r="G22" s="11"/>
    </row>
    <row r="23" spans="1:12" x14ac:dyDescent="0.25">
      <c r="A23" s="2"/>
      <c r="B23" s="14" t="s">
        <v>3</v>
      </c>
      <c r="C23" s="14" t="s">
        <v>8</v>
      </c>
      <c r="D23" s="14" t="s">
        <v>28</v>
      </c>
      <c r="E23" s="14"/>
      <c r="F23" s="14" t="s">
        <v>39</v>
      </c>
      <c r="G23" s="71" t="e">
        <f>AVERAGE(G10:G19)</f>
        <v>#DIV/0!</v>
      </c>
    </row>
    <row r="24" spans="1:12" x14ac:dyDescent="0.25">
      <c r="B24" s="3" t="s">
        <v>3</v>
      </c>
      <c r="C24" s="3" t="s">
        <v>8</v>
      </c>
      <c r="D24" s="3" t="s">
        <v>29</v>
      </c>
      <c r="E24" s="3"/>
      <c r="F24" s="14" t="s">
        <v>151</v>
      </c>
      <c r="G24" s="72" t="e">
        <f>AVERAGEIFS($G$10:$G$19,$A$10:$A$19,1)</f>
        <v>#DIV/0!</v>
      </c>
    </row>
  </sheetData>
  <dataConsolidate/>
  <mergeCells count="2">
    <mergeCell ref="F7:H7"/>
    <mergeCell ref="I7:L7"/>
  </mergeCells>
  <hyperlinks>
    <hyperlink ref="H4" location="Intro!A1" display="Volver al inicio" xr:uid="{00000000-0004-0000-03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0D54854F-F739-4778-A3A5-64C4F1FF3939}">
            <xm:f>OR(Intro!$H$5=1,Intro!$H$5=2)</xm:f>
            <x14:dxf>
              <fill>
                <patternFill patternType="mediumGray"/>
              </fill>
            </x14:dxf>
          </x14:cfRule>
          <xm:sqref>A10:L19</xm:sqref>
        </x14:conditionalFormatting>
        <x14:conditionalFormatting xmlns:xm="http://schemas.microsoft.com/office/excel/2006/main">
          <x14:cfRule type="expression" priority="1" id="{96BDEADC-2559-45C3-9F49-F04C29052DB3}">
            <xm:f>Intro!$H$5=3</xm:f>
            <x14:dxf>
              <fill>
                <patternFill patternType="mediumGray"/>
              </fill>
            </x14:dxf>
          </x14:cfRule>
          <xm:sqref>A11:L12 A14:L14 A16:L16 A18:L19</xm:sqref>
        </x14:conditionalFormatting>
        <x14:conditionalFormatting xmlns:xm="http://schemas.microsoft.com/office/excel/2006/main">
          <x14:cfRule type="cellIs" priority="7" operator="equal" id="{7B136655-82A3-4025-A1F7-605AD272ECD6}">
            <xm:f>Listas!$A$6</xm:f>
            <x14:dxf>
              <fill>
                <patternFill>
                  <bgColor rgb="FF00B050"/>
                </patternFill>
              </fill>
            </x14:dxf>
          </x14:cfRule>
          <x14:cfRule type="cellIs" priority="8" operator="equal" id="{AA3109F0-80EE-4168-9147-0E4AB9822061}">
            <xm:f>Listas!$A$5</xm:f>
            <x14:dxf>
              <fill>
                <patternFill>
                  <bgColor rgb="FF92D050"/>
                </patternFill>
              </fill>
            </x14:dxf>
          </x14:cfRule>
          <x14:cfRule type="cellIs" priority="9" operator="equal" id="{DC3E4A02-AE19-4D6E-B7C8-63C7938FBC44}">
            <xm:f>Listas!$A$4</xm:f>
            <x14:dxf>
              <fill>
                <patternFill>
                  <bgColor rgb="FFFFC000"/>
                </patternFill>
              </fill>
            </x14:dxf>
          </x14:cfRule>
          <x14:cfRule type="cellIs" priority="10" operator="equal" id="{0C0B195E-9B81-489E-B3E6-F37F0D803481}">
            <xm:f>Listas!$A$3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Listas!$A$2:$A$6</xm:f>
          </x14:formula1>
          <xm:sqref>G10:G19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7">
    <tabColor rgb="FFFF0000"/>
    <pageSetUpPr fitToPage="1"/>
  </sheetPr>
  <dimension ref="A2:L24"/>
  <sheetViews>
    <sheetView showGridLines="0" topLeftCell="A15" zoomScale="80" zoomScaleNormal="80" workbookViewId="0">
      <selection activeCell="G19" sqref="G10:G19"/>
    </sheetView>
  </sheetViews>
  <sheetFormatPr baseColWidth="10" defaultColWidth="11.42578125" defaultRowHeight="15" x14ac:dyDescent="0.25"/>
  <cols>
    <col min="1" max="3" width="2.28515625" style="1" customWidth="1"/>
    <col min="4" max="5" width="3.7109375" style="1" customWidth="1"/>
    <col min="6" max="6" width="60.7109375" style="1" customWidth="1"/>
    <col min="7" max="7" width="11.42578125" style="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41</v>
      </c>
      <c r="G2" s="13" t="s">
        <v>32</v>
      </c>
      <c r="H2" s="10" t="s">
        <v>33</v>
      </c>
    </row>
    <row r="3" spans="1:12" x14ac:dyDescent="0.25">
      <c r="D3" s="2"/>
      <c r="E3" s="2"/>
    </row>
    <row r="4" spans="1:12" x14ac:dyDescent="0.25">
      <c r="F4" s="10" t="s">
        <v>34</v>
      </c>
      <c r="G4" s="19" t="s">
        <v>42</v>
      </c>
      <c r="H4" s="53" t="s">
        <v>131</v>
      </c>
    </row>
    <row r="5" spans="1:12" x14ac:dyDescent="0.25">
      <c r="F5" s="10"/>
      <c r="G5" s="2"/>
    </row>
    <row r="6" spans="1:12" x14ac:dyDescent="0.25">
      <c r="F6" s="10" t="s">
        <v>36</v>
      </c>
      <c r="G6" s="2"/>
      <c r="I6" s="10" t="s">
        <v>401</v>
      </c>
    </row>
    <row r="7" spans="1:12" ht="104.25" customHeight="1" x14ac:dyDescent="0.25">
      <c r="F7" s="143" t="s">
        <v>391</v>
      </c>
      <c r="G7" s="143"/>
      <c r="H7" s="143"/>
      <c r="I7" s="141" t="s">
        <v>425</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90" x14ac:dyDescent="0.25">
      <c r="A10" s="4">
        <v>1</v>
      </c>
      <c r="B10" s="4" t="s">
        <v>3</v>
      </c>
      <c r="C10" s="4" t="s">
        <v>9</v>
      </c>
      <c r="D10" s="5">
        <v>1</v>
      </c>
      <c r="E10" s="5" t="str">
        <f>CONCATENATE(B10,C10,D10)</f>
        <v>IB1</v>
      </c>
      <c r="F10" s="15" t="s">
        <v>225</v>
      </c>
      <c r="G10" s="4"/>
      <c r="H10" s="4"/>
      <c r="I10" s="4"/>
      <c r="J10" s="4"/>
      <c r="K10" s="4"/>
      <c r="L10" s="4"/>
    </row>
    <row r="11" spans="1:12" ht="120" x14ac:dyDescent="0.25">
      <c r="A11" s="4">
        <v>1</v>
      </c>
      <c r="B11" s="4" t="s">
        <v>3</v>
      </c>
      <c r="C11" s="4" t="s">
        <v>9</v>
      </c>
      <c r="D11" s="5">
        <f>D10+1</f>
        <v>2</v>
      </c>
      <c r="E11" s="5" t="str">
        <f t="shared" ref="E11:E19" si="0">CONCATENATE(B11,C11,D11)</f>
        <v>IB2</v>
      </c>
      <c r="F11" s="18" t="s">
        <v>226</v>
      </c>
      <c r="G11" s="4"/>
      <c r="H11" s="4"/>
      <c r="I11" s="4"/>
      <c r="J11" s="4"/>
      <c r="K11" s="4"/>
      <c r="L11" s="4"/>
    </row>
    <row r="12" spans="1:12" ht="60" x14ac:dyDescent="0.25">
      <c r="A12" s="4">
        <v>1</v>
      </c>
      <c r="B12" s="4" t="s">
        <v>3</v>
      </c>
      <c r="C12" s="4" t="s">
        <v>9</v>
      </c>
      <c r="D12" s="5">
        <f t="shared" ref="D12:D19" si="1">D11+1</f>
        <v>3</v>
      </c>
      <c r="E12" s="5" t="str">
        <f t="shared" si="0"/>
        <v>IB3</v>
      </c>
      <c r="F12" s="15" t="s">
        <v>227</v>
      </c>
      <c r="G12" s="4"/>
      <c r="H12" s="4"/>
      <c r="I12" s="4"/>
      <c r="J12" s="4"/>
      <c r="K12" s="4"/>
      <c r="L12" s="4"/>
    </row>
    <row r="13" spans="1:12" ht="46.15" customHeight="1" x14ac:dyDescent="0.25">
      <c r="A13" s="4">
        <v>1</v>
      </c>
      <c r="B13" s="4" t="s">
        <v>3</v>
      </c>
      <c r="C13" s="4" t="s">
        <v>9</v>
      </c>
      <c r="D13" s="5">
        <f t="shared" si="1"/>
        <v>4</v>
      </c>
      <c r="E13" s="5" t="str">
        <f t="shared" si="0"/>
        <v>IB4</v>
      </c>
      <c r="F13" s="15" t="s">
        <v>228</v>
      </c>
      <c r="G13" s="4"/>
      <c r="H13" s="4"/>
      <c r="I13" s="4"/>
      <c r="J13" s="4"/>
      <c r="K13" s="4"/>
      <c r="L13" s="4"/>
    </row>
    <row r="14" spans="1:12" ht="89.25" customHeight="1" x14ac:dyDescent="0.25">
      <c r="A14" s="3"/>
      <c r="B14" s="3" t="s">
        <v>3</v>
      </c>
      <c r="C14" s="3" t="s">
        <v>9</v>
      </c>
      <c r="D14" s="14">
        <f t="shared" si="1"/>
        <v>5</v>
      </c>
      <c r="E14" s="14" t="str">
        <f t="shared" si="0"/>
        <v>IB5</v>
      </c>
      <c r="F14" s="17" t="s">
        <v>229</v>
      </c>
      <c r="G14" s="3"/>
      <c r="H14" s="3"/>
      <c r="I14" s="3"/>
      <c r="J14" s="3"/>
      <c r="K14" s="3"/>
      <c r="L14" s="3"/>
    </row>
    <row r="15" spans="1:12" ht="71.45" customHeight="1" x14ac:dyDescent="0.25">
      <c r="A15" s="3"/>
      <c r="B15" s="3" t="s">
        <v>3</v>
      </c>
      <c r="C15" s="3" t="s">
        <v>9</v>
      </c>
      <c r="D15" s="14">
        <f t="shared" si="1"/>
        <v>6</v>
      </c>
      <c r="E15" s="14" t="str">
        <f t="shared" si="0"/>
        <v>IB6</v>
      </c>
      <c r="F15" s="17" t="s">
        <v>230</v>
      </c>
      <c r="G15" s="3"/>
      <c r="H15" s="3"/>
      <c r="I15" s="3"/>
      <c r="J15" s="3"/>
      <c r="K15" s="3"/>
      <c r="L15" s="3"/>
    </row>
    <row r="16" spans="1:12" ht="60" x14ac:dyDescent="0.25">
      <c r="A16" s="3"/>
      <c r="B16" s="3" t="s">
        <v>3</v>
      </c>
      <c r="C16" s="3" t="s">
        <v>9</v>
      </c>
      <c r="D16" s="14">
        <f t="shared" si="1"/>
        <v>7</v>
      </c>
      <c r="E16" s="14" t="str">
        <f t="shared" si="0"/>
        <v>IB7</v>
      </c>
      <c r="F16" s="17" t="s">
        <v>231</v>
      </c>
      <c r="G16" s="3"/>
      <c r="H16" s="3"/>
      <c r="I16" s="3"/>
      <c r="J16" s="3"/>
      <c r="K16" s="3"/>
      <c r="L16" s="3"/>
    </row>
    <row r="17" spans="1:12" ht="30" x14ac:dyDescent="0.25">
      <c r="A17" s="3"/>
      <c r="B17" s="3" t="s">
        <v>3</v>
      </c>
      <c r="C17" s="3" t="s">
        <v>9</v>
      </c>
      <c r="D17" s="14">
        <f t="shared" si="1"/>
        <v>8</v>
      </c>
      <c r="E17" s="14" t="str">
        <f t="shared" si="0"/>
        <v>IB8</v>
      </c>
      <c r="F17" s="17" t="s">
        <v>43</v>
      </c>
      <c r="G17" s="3"/>
      <c r="H17" s="3"/>
      <c r="I17" s="3"/>
      <c r="J17" s="3"/>
      <c r="K17" s="3"/>
      <c r="L17" s="3"/>
    </row>
    <row r="18" spans="1:12" ht="30" x14ac:dyDescent="0.25">
      <c r="A18" s="3"/>
      <c r="B18" s="3" t="s">
        <v>3</v>
      </c>
      <c r="C18" s="3" t="s">
        <v>9</v>
      </c>
      <c r="D18" s="14">
        <f t="shared" si="1"/>
        <v>9</v>
      </c>
      <c r="E18" s="14" t="str">
        <f t="shared" si="0"/>
        <v>IB9</v>
      </c>
      <c r="F18" s="16" t="s">
        <v>232</v>
      </c>
      <c r="G18" s="3"/>
      <c r="H18" s="3"/>
      <c r="I18" s="3"/>
      <c r="J18" s="3"/>
      <c r="K18" s="3"/>
      <c r="L18" s="3"/>
    </row>
    <row r="19" spans="1:12" ht="60" x14ac:dyDescent="0.25">
      <c r="A19" s="3"/>
      <c r="B19" s="3" t="s">
        <v>3</v>
      </c>
      <c r="C19" s="3" t="s">
        <v>9</v>
      </c>
      <c r="D19" s="14">
        <f t="shared" si="1"/>
        <v>10</v>
      </c>
      <c r="E19" s="14" t="str">
        <f t="shared" si="0"/>
        <v>IB10</v>
      </c>
      <c r="F19" s="17" t="s">
        <v>233</v>
      </c>
      <c r="G19" s="3"/>
      <c r="H19" s="3"/>
      <c r="I19" s="3"/>
      <c r="J19" s="3"/>
      <c r="K19" s="3"/>
      <c r="L19" s="3"/>
    </row>
    <row r="22" spans="1:12" x14ac:dyDescent="0.25">
      <c r="B22" s="11"/>
      <c r="C22" s="11"/>
      <c r="D22" s="11"/>
      <c r="E22" s="11"/>
      <c r="F22" s="12" t="s">
        <v>38</v>
      </c>
      <c r="G22" s="11"/>
    </row>
    <row r="23" spans="1:12" x14ac:dyDescent="0.25">
      <c r="A23" s="2"/>
      <c r="B23" s="14" t="s">
        <v>3</v>
      </c>
      <c r="C23" s="14" t="s">
        <v>9</v>
      </c>
      <c r="D23" s="14" t="s">
        <v>28</v>
      </c>
      <c r="E23" s="14"/>
      <c r="F23" s="14" t="s">
        <v>44</v>
      </c>
      <c r="G23" s="71" t="e">
        <f>AVERAGE($G$10:$G$19)</f>
        <v>#DIV/0!</v>
      </c>
    </row>
    <row r="24" spans="1:12" x14ac:dyDescent="0.25">
      <c r="A24" s="2"/>
      <c r="B24" s="14" t="s">
        <v>3</v>
      </c>
      <c r="C24" s="14" t="s">
        <v>9</v>
      </c>
      <c r="D24" s="14" t="s">
        <v>30</v>
      </c>
      <c r="E24" s="14"/>
      <c r="F24" s="14" t="s">
        <v>45</v>
      </c>
      <c r="G24" s="71" t="e">
        <f>AVERAGEIFS($G$10:$G$19,$A$10:$A$19,1)</f>
        <v>#DIV/0!</v>
      </c>
    </row>
  </sheetData>
  <mergeCells count="2">
    <mergeCell ref="F7:H7"/>
    <mergeCell ref="I7:L7"/>
  </mergeCells>
  <hyperlinks>
    <hyperlink ref="H4" location="Intro!A1" display="Volver al inicio" xr:uid="{00000000-0004-0000-04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&amp;L&amp;A&amp;C&amp;F&amp;R&amp;P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C73C158A-4589-4BD2-BF11-41B3BE25CBE4}">
            <xm:f>OR(Intro!$H$5=1,Intro!$H$5=3)</xm:f>
            <x14:dxf>
              <fill>
                <patternFill patternType="mediumGray"/>
              </fill>
            </x14:dxf>
          </x14:cfRule>
          <xm:sqref>A14:L19</xm:sqref>
        </x14:conditionalFormatting>
        <x14:conditionalFormatting xmlns:xm="http://schemas.microsoft.com/office/excel/2006/main">
          <x14:cfRule type="cellIs" priority="2" operator="equal" id="{20FDBE94-3CE7-488E-B1C8-1210C72E4E89}">
            <xm:f>Listas!$A$6</xm:f>
            <x14:dxf>
              <fill>
                <patternFill>
                  <bgColor rgb="FF00B050"/>
                </patternFill>
              </fill>
            </x14:dxf>
          </x14:cfRule>
          <x14:cfRule type="cellIs" priority="3" operator="equal" id="{20FB2C4A-DC19-404F-84AD-FCA20454AE35}">
            <xm:f>Listas!$A$5</xm:f>
            <x14:dxf>
              <fill>
                <patternFill>
                  <bgColor rgb="FF92D050"/>
                </patternFill>
              </fill>
            </x14:dxf>
          </x14:cfRule>
          <x14:cfRule type="cellIs" priority="4" operator="equal" id="{E3451D62-5FE9-402D-9BFA-8134A5003528}">
            <xm:f>Listas!$A$4</xm:f>
            <x14:dxf>
              <fill>
                <patternFill>
                  <bgColor rgb="FFFFC000"/>
                </patternFill>
              </fill>
            </x14:dxf>
          </x14:cfRule>
          <x14:cfRule type="cellIs" priority="5" operator="equal" id="{9F5B7B12-E070-462E-928E-C17EECDACF7B}">
            <xm:f>Listas!$A$3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Listas!$A$2:$A$6</xm:f>
          </x14:formula1>
          <xm:sqref>G10:G19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pageSetUpPr fitToPage="1"/>
  </sheetPr>
  <dimension ref="A2:L24"/>
  <sheetViews>
    <sheetView showGridLines="0" topLeftCell="A17" zoomScale="80" zoomScaleNormal="80" workbookViewId="0">
      <selection activeCell="G19" sqref="G10:G19"/>
    </sheetView>
  </sheetViews>
  <sheetFormatPr baseColWidth="10" defaultColWidth="11.42578125" defaultRowHeight="15" x14ac:dyDescent="0.25"/>
  <cols>
    <col min="1" max="3" width="2.28515625" style="1" customWidth="1"/>
    <col min="4" max="4" width="3.7109375" style="1" customWidth="1"/>
    <col min="5" max="5" width="6.28515625" style="1" bestFit="1" customWidth="1"/>
    <col min="6" max="6" width="60.7109375" style="1" customWidth="1"/>
    <col min="7" max="7" width="16.425781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46</v>
      </c>
      <c r="G2" s="13" t="s">
        <v>32</v>
      </c>
      <c r="H2" s="10" t="s">
        <v>33</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s="20" customFormat="1" ht="164.45" customHeight="1" x14ac:dyDescent="0.25">
      <c r="F7" s="141" t="s">
        <v>392</v>
      </c>
      <c r="G7" s="141"/>
      <c r="H7" s="141"/>
      <c r="I7" s="141" t="s">
        <v>426</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45" x14ac:dyDescent="0.25">
      <c r="A10" s="4">
        <v>1</v>
      </c>
      <c r="B10" s="4" t="s">
        <v>3</v>
      </c>
      <c r="C10" s="4" t="s">
        <v>10</v>
      </c>
      <c r="D10" s="5">
        <v>1</v>
      </c>
      <c r="E10" s="5" t="str">
        <f>CONCATENATE(B10,C10,D10)</f>
        <v>IC1</v>
      </c>
      <c r="F10" s="15" t="s">
        <v>234</v>
      </c>
      <c r="G10" s="4"/>
      <c r="H10" s="4"/>
      <c r="I10" s="4"/>
      <c r="J10" s="4"/>
      <c r="K10" s="4"/>
      <c r="L10" s="4"/>
    </row>
    <row r="11" spans="1:12" ht="61.9" customHeight="1" x14ac:dyDescent="0.25">
      <c r="A11" s="22"/>
      <c r="B11" s="22" t="s">
        <v>3</v>
      </c>
      <c r="C11" s="22" t="s">
        <v>10</v>
      </c>
      <c r="D11" s="21">
        <f>D10+1</f>
        <v>2</v>
      </c>
      <c r="E11" s="14" t="str">
        <f t="shared" ref="E11:E19" si="0">CONCATENATE(B11,C11,D11)</f>
        <v>IC2</v>
      </c>
      <c r="F11" s="24" t="s">
        <v>235</v>
      </c>
      <c r="G11" s="3"/>
      <c r="H11" s="22"/>
      <c r="I11" s="22"/>
      <c r="J11" s="22"/>
      <c r="K11" s="22"/>
      <c r="L11" s="22"/>
    </row>
    <row r="12" spans="1:12" ht="60" x14ac:dyDescent="0.25">
      <c r="A12" s="4">
        <v>1</v>
      </c>
      <c r="B12" s="4" t="s">
        <v>3</v>
      </c>
      <c r="C12" s="4" t="s">
        <v>10</v>
      </c>
      <c r="D12" s="5">
        <f t="shared" ref="D12:D19" si="1">D11+1</f>
        <v>3</v>
      </c>
      <c r="E12" s="5" t="str">
        <f t="shared" si="0"/>
        <v>IC3</v>
      </c>
      <c r="F12" s="15" t="s">
        <v>236</v>
      </c>
      <c r="G12" s="4"/>
      <c r="H12" s="4"/>
      <c r="I12" s="4"/>
      <c r="J12" s="4"/>
      <c r="K12" s="4"/>
      <c r="L12" s="4"/>
    </row>
    <row r="13" spans="1:12" ht="59.45" customHeight="1" x14ac:dyDescent="0.25">
      <c r="A13" s="22"/>
      <c r="B13" s="22" t="s">
        <v>3</v>
      </c>
      <c r="C13" s="22" t="s">
        <v>10</v>
      </c>
      <c r="D13" s="21">
        <f t="shared" si="1"/>
        <v>4</v>
      </c>
      <c r="E13" s="14" t="str">
        <f t="shared" si="0"/>
        <v>IC4</v>
      </c>
      <c r="F13" s="23" t="s">
        <v>237</v>
      </c>
      <c r="G13" s="3"/>
      <c r="H13" s="22"/>
      <c r="I13" s="22"/>
      <c r="J13" s="22"/>
      <c r="K13" s="22"/>
      <c r="L13" s="22"/>
    </row>
    <row r="14" spans="1:12" ht="30" x14ac:dyDescent="0.25">
      <c r="A14" s="4">
        <v>1</v>
      </c>
      <c r="B14" s="4" t="s">
        <v>3</v>
      </c>
      <c r="C14" s="4" t="s">
        <v>10</v>
      </c>
      <c r="D14" s="5">
        <f t="shared" si="1"/>
        <v>5</v>
      </c>
      <c r="E14" s="5" t="str">
        <f t="shared" si="0"/>
        <v>IC5</v>
      </c>
      <c r="F14" s="15" t="s">
        <v>238</v>
      </c>
      <c r="G14" s="4"/>
      <c r="H14" s="4"/>
      <c r="I14" s="4"/>
      <c r="J14" s="4"/>
      <c r="K14" s="4"/>
      <c r="L14" s="4"/>
    </row>
    <row r="15" spans="1:12" ht="45" x14ac:dyDescent="0.25">
      <c r="A15" s="22"/>
      <c r="B15" s="22" t="s">
        <v>3</v>
      </c>
      <c r="C15" s="22" t="s">
        <v>10</v>
      </c>
      <c r="D15" s="21">
        <f t="shared" si="1"/>
        <v>6</v>
      </c>
      <c r="E15" s="14" t="str">
        <f t="shared" si="0"/>
        <v>IC6</v>
      </c>
      <c r="F15" s="23" t="s">
        <v>239</v>
      </c>
      <c r="G15" s="3"/>
      <c r="H15" s="22"/>
      <c r="I15" s="22"/>
      <c r="J15" s="22"/>
      <c r="K15" s="22"/>
      <c r="L15" s="22"/>
    </row>
    <row r="16" spans="1:12" ht="75" customHeight="1" x14ac:dyDescent="0.25">
      <c r="A16" s="22"/>
      <c r="B16" s="22" t="s">
        <v>3</v>
      </c>
      <c r="C16" s="22" t="s">
        <v>10</v>
      </c>
      <c r="D16" s="21">
        <f t="shared" si="1"/>
        <v>7</v>
      </c>
      <c r="E16" s="14" t="str">
        <f t="shared" si="0"/>
        <v>IC7</v>
      </c>
      <c r="F16" s="23" t="s">
        <v>240</v>
      </c>
      <c r="G16" s="3"/>
      <c r="H16" s="22"/>
      <c r="I16" s="22"/>
      <c r="J16" s="22"/>
      <c r="K16" s="22"/>
      <c r="L16" s="22"/>
    </row>
    <row r="17" spans="1:12" ht="87" customHeight="1" x14ac:dyDescent="0.25">
      <c r="A17" s="22"/>
      <c r="B17" s="22" t="s">
        <v>3</v>
      </c>
      <c r="C17" s="22" t="s">
        <v>10</v>
      </c>
      <c r="D17" s="21">
        <f t="shared" si="1"/>
        <v>8</v>
      </c>
      <c r="E17" s="14" t="str">
        <f t="shared" si="0"/>
        <v>IC8</v>
      </c>
      <c r="F17" s="23" t="s">
        <v>241</v>
      </c>
      <c r="G17" s="3"/>
      <c r="H17" s="22"/>
      <c r="I17" s="22"/>
      <c r="J17" s="22"/>
      <c r="K17" s="22"/>
      <c r="L17" s="22"/>
    </row>
    <row r="18" spans="1:12" ht="111.75" customHeight="1" x14ac:dyDescent="0.25">
      <c r="A18" s="4">
        <v>1</v>
      </c>
      <c r="B18" s="4" t="s">
        <v>3</v>
      </c>
      <c r="C18" s="4" t="s">
        <v>10</v>
      </c>
      <c r="D18" s="5">
        <f t="shared" si="1"/>
        <v>9</v>
      </c>
      <c r="E18" s="5" t="str">
        <f t="shared" si="0"/>
        <v>IC9</v>
      </c>
      <c r="F18" s="18" t="s">
        <v>242</v>
      </c>
      <c r="G18" s="4"/>
      <c r="H18" s="4"/>
      <c r="I18" s="4"/>
      <c r="J18" s="4"/>
      <c r="K18" s="4"/>
      <c r="L18" s="4"/>
    </row>
    <row r="19" spans="1:12" ht="59.45" customHeight="1" x14ac:dyDescent="0.25">
      <c r="A19" s="22"/>
      <c r="B19" s="22" t="s">
        <v>3</v>
      </c>
      <c r="C19" s="22" t="s">
        <v>10</v>
      </c>
      <c r="D19" s="21">
        <f t="shared" si="1"/>
        <v>10</v>
      </c>
      <c r="E19" s="14" t="str">
        <f t="shared" si="0"/>
        <v>IC10</v>
      </c>
      <c r="F19" s="23" t="s">
        <v>243</v>
      </c>
      <c r="G19" s="3"/>
      <c r="H19" s="22"/>
      <c r="I19" s="22"/>
      <c r="J19" s="22"/>
      <c r="K19" s="22"/>
      <c r="L19" s="22"/>
    </row>
    <row r="22" spans="1:12" x14ac:dyDescent="0.25">
      <c r="B22" s="11"/>
      <c r="C22" s="11"/>
      <c r="D22" s="11"/>
      <c r="E22" s="11"/>
      <c r="F22" s="12" t="s">
        <v>38</v>
      </c>
      <c r="G22" s="11"/>
    </row>
    <row r="23" spans="1:12" x14ac:dyDescent="0.25">
      <c r="A23" s="2"/>
      <c r="B23" s="14" t="s">
        <v>3</v>
      </c>
      <c r="C23" s="14" t="s">
        <v>10</v>
      </c>
      <c r="D23" s="14" t="s">
        <v>28</v>
      </c>
      <c r="E23" s="14"/>
      <c r="F23" s="14" t="s">
        <v>39</v>
      </c>
      <c r="G23" s="71" t="e">
        <f>AVERAGE($G$10:$G$19)</f>
        <v>#DIV/0!</v>
      </c>
    </row>
    <row r="24" spans="1:12" x14ac:dyDescent="0.25">
      <c r="A24" s="2"/>
      <c r="B24" s="14" t="s">
        <v>3</v>
      </c>
      <c r="C24" s="14" t="s">
        <v>10</v>
      </c>
      <c r="D24" s="14" t="s">
        <v>30</v>
      </c>
      <c r="E24" s="14"/>
      <c r="F24" s="14" t="s">
        <v>40</v>
      </c>
      <c r="G24" s="71" t="e">
        <f>AVERAGEIFS($G$10:$G$19,$A$10:$A$19,1)</f>
        <v>#DIV/0!</v>
      </c>
    </row>
  </sheetData>
  <dataConsolidate/>
  <mergeCells count="2">
    <mergeCell ref="F7:H7"/>
    <mergeCell ref="I7:L7"/>
  </mergeCells>
  <hyperlinks>
    <hyperlink ref="H4" location="Intro!A1" display="Volver al inicio" xr:uid="{00000000-0004-0000-05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4ADD2507-0A85-4F8C-B273-299EB29EA911}">
            <xm:f>OR(Intro!$H$5=1,Intro!$H$5=2)</xm:f>
            <x14:dxf>
              <fill>
                <patternFill patternType="mediumGray"/>
              </fill>
            </x14:dxf>
          </x14:cfRule>
          <xm:sqref>A10:L19</xm:sqref>
        </x14:conditionalFormatting>
        <x14:conditionalFormatting xmlns:xm="http://schemas.microsoft.com/office/excel/2006/main">
          <x14:cfRule type="expression" priority="1" id="{01C9127A-D5B8-451C-B68D-17BD3E5C7F62}">
            <xm:f>Intro!$H$5=3</xm:f>
            <x14:dxf>
              <fill>
                <patternFill patternType="mediumGray"/>
              </fill>
            </x14:dxf>
          </x14:cfRule>
          <xm:sqref>A11:L11 A13:L13 A15:L17 A19:L19</xm:sqref>
        </x14:conditionalFormatting>
        <x14:conditionalFormatting xmlns:xm="http://schemas.microsoft.com/office/excel/2006/main">
          <x14:cfRule type="cellIs" priority="3" operator="equal" id="{9C1E1CE6-8B30-4207-A720-2F6BA23FB52C}">
            <xm:f>Listas!$A$6</xm:f>
            <x14:dxf>
              <fill>
                <patternFill>
                  <bgColor rgb="FF00B050"/>
                </patternFill>
              </fill>
            </x14:dxf>
          </x14:cfRule>
          <x14:cfRule type="cellIs" priority="4" operator="equal" id="{6948DF0B-46FF-43C7-8819-030229CD3FE7}">
            <xm:f>Listas!$A$5</xm:f>
            <x14:dxf>
              <fill>
                <patternFill>
                  <bgColor rgb="FF92D050"/>
                </patternFill>
              </fill>
            </x14:dxf>
          </x14:cfRule>
          <x14:cfRule type="cellIs" priority="5" operator="equal" id="{56CB31DF-25A2-42B4-A1C8-FF2357AB50DE}">
            <xm:f>Listas!$A$4</xm:f>
            <x14:dxf>
              <fill>
                <patternFill>
                  <bgColor rgb="FFFFC000"/>
                </patternFill>
              </fill>
            </x14:dxf>
          </x14:cfRule>
          <x14:cfRule type="cellIs" priority="6" operator="equal" id="{3F82CC92-BB38-47E9-AF89-ACC99E5BF92A}">
            <xm:f>Listas!$A$3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Listas!$A$2:$A$6</xm:f>
          </x14:formula1>
          <xm:sqref>G10:G19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pageSetUpPr fitToPage="1"/>
  </sheetPr>
  <dimension ref="A2:L18"/>
  <sheetViews>
    <sheetView showGridLines="0" topLeftCell="A11" zoomScale="80" zoomScaleNormal="80" workbookViewId="0">
      <selection activeCell="G13" sqref="G10:G13"/>
    </sheetView>
  </sheetViews>
  <sheetFormatPr baseColWidth="10" defaultColWidth="11.42578125" defaultRowHeight="15" x14ac:dyDescent="0.25"/>
  <cols>
    <col min="1" max="3" width="2.28515625" style="1" customWidth="1"/>
    <col min="4" max="5" width="3.7109375" style="1" customWidth="1"/>
    <col min="6" max="6" width="60.7109375" style="1" customWidth="1"/>
    <col min="7" max="7" width="12.425781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47</v>
      </c>
      <c r="G2" s="13" t="s">
        <v>32</v>
      </c>
      <c r="H2" s="10" t="s">
        <v>33</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111" customHeight="1" x14ac:dyDescent="0.25">
      <c r="F7" s="141" t="s">
        <v>393</v>
      </c>
      <c r="G7" s="141"/>
      <c r="H7" s="141"/>
      <c r="I7" s="141" t="s">
        <v>427</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60" customHeight="1" x14ac:dyDescent="0.25">
      <c r="A10" s="4">
        <v>1</v>
      </c>
      <c r="B10" s="4" t="s">
        <v>3</v>
      </c>
      <c r="C10" s="4" t="s">
        <v>11</v>
      </c>
      <c r="D10" s="5">
        <v>1</v>
      </c>
      <c r="E10" s="5" t="str">
        <f>CONCATENATE(B10,C10,D10)</f>
        <v>ID1</v>
      </c>
      <c r="F10" s="15" t="s">
        <v>244</v>
      </c>
      <c r="G10" s="4"/>
      <c r="H10" s="4"/>
      <c r="I10" s="4"/>
      <c r="J10" s="4"/>
      <c r="K10" s="4"/>
      <c r="L10" s="4"/>
    </row>
    <row r="11" spans="1:12" ht="105" x14ac:dyDescent="0.25">
      <c r="A11" s="3"/>
      <c r="B11" s="3" t="s">
        <v>3</v>
      </c>
      <c r="C11" s="3" t="s">
        <v>11</v>
      </c>
      <c r="D11" s="14">
        <f>D10+1</f>
        <v>2</v>
      </c>
      <c r="E11" s="14" t="str">
        <f t="shared" ref="E11:E13" si="0">CONCATENATE(B11,C11,D11)</f>
        <v>ID2</v>
      </c>
      <c r="F11" s="16" t="s">
        <v>245</v>
      </c>
      <c r="G11" s="3"/>
      <c r="H11" s="3"/>
      <c r="I11" s="3"/>
      <c r="J11" s="3"/>
      <c r="K11" s="3"/>
      <c r="L11" s="3"/>
    </row>
    <row r="12" spans="1:12" ht="120" x14ac:dyDescent="0.25">
      <c r="A12" s="3"/>
      <c r="B12" s="3" t="s">
        <v>3</v>
      </c>
      <c r="C12" s="3" t="s">
        <v>11</v>
      </c>
      <c r="D12" s="14">
        <f t="shared" ref="D12:D13" si="1">D11+1</f>
        <v>3</v>
      </c>
      <c r="E12" s="14" t="str">
        <f t="shared" si="0"/>
        <v>ID3</v>
      </c>
      <c r="F12" s="17" t="s">
        <v>246</v>
      </c>
      <c r="G12" s="3"/>
      <c r="H12" s="3"/>
      <c r="I12" s="3"/>
      <c r="J12" s="3"/>
      <c r="K12" s="3"/>
      <c r="L12" s="3"/>
    </row>
    <row r="13" spans="1:12" ht="60" x14ac:dyDescent="0.25">
      <c r="A13" s="3"/>
      <c r="B13" s="3" t="s">
        <v>3</v>
      </c>
      <c r="C13" s="3" t="s">
        <v>11</v>
      </c>
      <c r="D13" s="14">
        <f t="shared" si="1"/>
        <v>4</v>
      </c>
      <c r="E13" s="14" t="str">
        <f t="shared" si="0"/>
        <v>ID4</v>
      </c>
      <c r="F13" s="17" t="s">
        <v>48</v>
      </c>
      <c r="G13" s="3"/>
      <c r="H13" s="3"/>
      <c r="I13" s="3"/>
      <c r="J13" s="3"/>
      <c r="K13" s="3"/>
      <c r="L13" s="3"/>
    </row>
    <row r="16" spans="1:12" x14ac:dyDescent="0.25">
      <c r="B16" s="11"/>
      <c r="C16" s="11"/>
      <c r="D16" s="11"/>
      <c r="E16" s="11"/>
      <c r="F16" s="12" t="s">
        <v>38</v>
      </c>
      <c r="G16" s="11"/>
    </row>
    <row r="17" spans="1:7" x14ac:dyDescent="0.25">
      <c r="A17" s="2"/>
      <c r="B17" s="14" t="s">
        <v>3</v>
      </c>
      <c r="C17" s="14" t="s">
        <v>11</v>
      </c>
      <c r="D17" s="14" t="s">
        <v>28</v>
      </c>
      <c r="E17" s="14"/>
      <c r="F17" s="14" t="s">
        <v>39</v>
      </c>
      <c r="G17" s="71" t="e">
        <f>AVERAGE($G$10:$G$13)</f>
        <v>#DIV/0!</v>
      </c>
    </row>
    <row r="18" spans="1:7" x14ac:dyDescent="0.25">
      <c r="A18" s="2"/>
      <c r="B18" s="14" t="s">
        <v>3</v>
      </c>
      <c r="C18" s="14" t="s">
        <v>11</v>
      </c>
      <c r="D18" s="14" t="s">
        <v>30</v>
      </c>
      <c r="E18" s="14"/>
      <c r="F18" s="14" t="s">
        <v>40</v>
      </c>
      <c r="G18" s="71" t="e">
        <f>AVERAGEIFS($G$10:$G$13,$A$10:$A$13,1)</f>
        <v>#DIV/0!</v>
      </c>
    </row>
  </sheetData>
  <dataConsolidate/>
  <mergeCells count="2">
    <mergeCell ref="F7:H7"/>
    <mergeCell ref="I7:L7"/>
  </mergeCells>
  <hyperlinks>
    <hyperlink ref="H4" location="Intro!A1" display="Volver al inicio" xr:uid="{00000000-0004-0000-06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A5453B62-FADF-4F2E-8C7F-AE84DBF1BF2A}">
            <xm:f>OR(Intro!$H$5=1,Intro!$H$5=2)</xm:f>
            <x14:dxf>
              <fill>
                <patternFill patternType="mediumGray"/>
              </fill>
            </x14:dxf>
          </x14:cfRule>
          <xm:sqref>A10:L13</xm:sqref>
        </x14:conditionalFormatting>
        <x14:conditionalFormatting xmlns:xm="http://schemas.microsoft.com/office/excel/2006/main">
          <x14:cfRule type="expression" priority="1" id="{3F98C1A4-5A7C-4048-998F-F3F632C5E192}">
            <xm:f>Intro!$H$5=3</xm:f>
            <x14:dxf>
              <fill>
                <patternFill patternType="mediumGray"/>
              </fill>
            </x14:dxf>
          </x14:cfRule>
          <xm:sqref>A11:L13</xm:sqref>
        </x14:conditionalFormatting>
        <x14:conditionalFormatting xmlns:xm="http://schemas.microsoft.com/office/excel/2006/main">
          <x14:cfRule type="cellIs" priority="3" operator="equal" id="{7AE5B5AA-8C50-4DFA-8C16-B769CA5D004B}">
            <xm:f>Listas!$A$6</xm:f>
            <x14:dxf>
              <fill>
                <patternFill>
                  <bgColor rgb="FF00B050"/>
                </patternFill>
              </fill>
            </x14:dxf>
          </x14:cfRule>
          <x14:cfRule type="cellIs" priority="4" operator="equal" id="{19488E00-59B2-4DAC-B1F1-4B42699C41EE}">
            <xm:f>Listas!$A$5</xm:f>
            <x14:dxf>
              <fill>
                <patternFill>
                  <bgColor rgb="FF92D050"/>
                </patternFill>
              </fill>
            </x14:dxf>
          </x14:cfRule>
          <x14:cfRule type="cellIs" priority="5" operator="equal" id="{08C5B423-82AC-4DF0-87E7-C2C5EB37BAD2}">
            <xm:f>Listas!$A$4</xm:f>
            <x14:dxf>
              <fill>
                <patternFill>
                  <bgColor rgb="FFFFC000"/>
                </patternFill>
              </fill>
            </x14:dxf>
          </x14:cfRule>
          <x14:cfRule type="cellIs" priority="6" operator="equal" id="{55BD0371-8CB3-49DC-8741-0FF4E0CC29B9}">
            <xm:f>Listas!$A$3</xm:f>
            <x14:dxf>
              <fill>
                <patternFill>
                  <bgColor rgb="FFFF0000"/>
                </patternFill>
              </fill>
            </x14:dxf>
          </x14:cfRule>
          <xm:sqref>G10:G13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Listas!$A$2:$A$6</xm:f>
          </x14:formula1>
          <xm:sqref>G10:G13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0">
    <pageSetUpPr fitToPage="1"/>
  </sheetPr>
  <dimension ref="A2:L24"/>
  <sheetViews>
    <sheetView showGridLines="0" topLeftCell="B17" zoomScale="80" zoomScaleNormal="80" workbookViewId="0">
      <selection activeCell="G19" sqref="G10:G19"/>
    </sheetView>
  </sheetViews>
  <sheetFormatPr baseColWidth="10" defaultColWidth="11.42578125" defaultRowHeight="15" x14ac:dyDescent="0.25"/>
  <cols>
    <col min="1" max="3" width="2.28515625" style="1" customWidth="1"/>
    <col min="4" max="5" width="3.7109375" style="1" customWidth="1"/>
    <col min="6" max="6" width="60.7109375" style="1" customWidth="1"/>
    <col min="7" max="7" width="16.425781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49</v>
      </c>
      <c r="G2" s="13" t="s">
        <v>32</v>
      </c>
      <c r="H2" s="10" t="s">
        <v>33</v>
      </c>
    </row>
    <row r="3" spans="1:12" x14ac:dyDescent="0.25">
      <c r="D3" s="2"/>
      <c r="E3" s="2"/>
    </row>
    <row r="4" spans="1:12" x14ac:dyDescent="0.25">
      <c r="F4" s="10" t="s">
        <v>34</v>
      </c>
      <c r="G4" s="2" t="s">
        <v>35</v>
      </c>
      <c r="H4" s="53" t="s">
        <v>131</v>
      </c>
    </row>
    <row r="5" spans="1:12" x14ac:dyDescent="0.25">
      <c r="F5" s="10"/>
      <c r="G5" s="2"/>
    </row>
    <row r="6" spans="1:12" x14ac:dyDescent="0.25">
      <c r="F6" s="10" t="s">
        <v>36</v>
      </c>
      <c r="G6" s="2"/>
      <c r="I6" s="10" t="s">
        <v>401</v>
      </c>
    </row>
    <row r="7" spans="1:12" ht="165" customHeight="1" x14ac:dyDescent="0.25">
      <c r="F7" s="141" t="s">
        <v>394</v>
      </c>
      <c r="G7" s="141"/>
      <c r="H7" s="141"/>
      <c r="I7" s="141" t="s">
        <v>428</v>
      </c>
      <c r="J7" s="142"/>
      <c r="K7" s="142"/>
      <c r="L7" s="142"/>
    </row>
    <row r="9" spans="1:12" ht="30" x14ac:dyDescent="0.25">
      <c r="A9" s="54" t="s">
        <v>10</v>
      </c>
      <c r="B9" s="54" t="s">
        <v>22</v>
      </c>
      <c r="C9" s="54" t="s">
        <v>12</v>
      </c>
      <c r="D9" s="54" t="s">
        <v>37</v>
      </c>
      <c r="E9" s="54" t="s">
        <v>10</v>
      </c>
      <c r="F9" s="54" t="s">
        <v>212</v>
      </c>
      <c r="G9" s="54" t="s">
        <v>213</v>
      </c>
      <c r="H9" s="54" t="s">
        <v>214</v>
      </c>
      <c r="I9" s="118" t="s">
        <v>209</v>
      </c>
      <c r="J9" s="118" t="s">
        <v>210</v>
      </c>
      <c r="K9" s="54" t="s">
        <v>435</v>
      </c>
      <c r="L9" s="54" t="s">
        <v>211</v>
      </c>
    </row>
    <row r="10" spans="1:12" ht="56.45" customHeight="1" x14ac:dyDescent="0.25">
      <c r="A10" s="4">
        <v>1</v>
      </c>
      <c r="B10" s="4" t="s">
        <v>3</v>
      </c>
      <c r="C10" s="4" t="s">
        <v>12</v>
      </c>
      <c r="D10" s="5">
        <v>1</v>
      </c>
      <c r="E10" s="5" t="str">
        <f>CONCATENATE(B10,C10,D10)</f>
        <v>IE1</v>
      </c>
      <c r="F10" s="15" t="s">
        <v>247</v>
      </c>
      <c r="G10" s="4"/>
      <c r="H10" s="4"/>
      <c r="I10" s="4"/>
      <c r="J10" s="4"/>
      <c r="K10" s="4"/>
      <c r="L10" s="4"/>
    </row>
    <row r="11" spans="1:12" ht="75" x14ac:dyDescent="0.25">
      <c r="A11" s="3"/>
      <c r="B11" s="3" t="s">
        <v>3</v>
      </c>
      <c r="C11" s="3" t="s">
        <v>12</v>
      </c>
      <c r="D11" s="14">
        <f>D10+1</f>
        <v>2</v>
      </c>
      <c r="E11" s="14" t="str">
        <f t="shared" ref="E11:E19" si="0">CONCATENATE(B11,C11,D11)</f>
        <v>IE2</v>
      </c>
      <c r="F11" s="16" t="s">
        <v>248</v>
      </c>
      <c r="G11" s="3"/>
      <c r="H11" s="3"/>
      <c r="I11" s="3"/>
      <c r="J11" s="3"/>
      <c r="K11" s="3"/>
      <c r="L11" s="3"/>
    </row>
    <row r="12" spans="1:12" ht="177" customHeight="1" x14ac:dyDescent="0.25">
      <c r="A12" s="3"/>
      <c r="B12" s="3" t="s">
        <v>3</v>
      </c>
      <c r="C12" s="3" t="s">
        <v>12</v>
      </c>
      <c r="D12" s="14">
        <f t="shared" ref="D12:D19" si="1">D11+1</f>
        <v>3</v>
      </c>
      <c r="E12" s="14" t="str">
        <f t="shared" si="0"/>
        <v>IE3</v>
      </c>
      <c r="F12" s="17" t="s">
        <v>249</v>
      </c>
      <c r="G12" s="3"/>
      <c r="H12" s="3"/>
      <c r="I12" s="3"/>
      <c r="J12" s="3"/>
      <c r="K12" s="3"/>
      <c r="L12" s="3"/>
    </row>
    <row r="13" spans="1:12" ht="85.15" customHeight="1" x14ac:dyDescent="0.25">
      <c r="A13" s="3"/>
      <c r="B13" s="3" t="s">
        <v>3</v>
      </c>
      <c r="C13" s="3" t="s">
        <v>12</v>
      </c>
      <c r="D13" s="14">
        <f t="shared" si="1"/>
        <v>4</v>
      </c>
      <c r="E13" s="14" t="str">
        <f t="shared" si="0"/>
        <v>IE4</v>
      </c>
      <c r="F13" s="17" t="s">
        <v>250</v>
      </c>
      <c r="G13" s="3"/>
      <c r="H13" s="3"/>
      <c r="I13" s="3"/>
      <c r="J13" s="3"/>
      <c r="K13" s="3"/>
      <c r="L13" s="3"/>
    </row>
    <row r="14" spans="1:12" ht="79.900000000000006" customHeight="1" x14ac:dyDescent="0.25">
      <c r="A14" s="4">
        <v>1</v>
      </c>
      <c r="B14" s="4" t="s">
        <v>3</v>
      </c>
      <c r="C14" s="4" t="s">
        <v>12</v>
      </c>
      <c r="D14" s="5">
        <f t="shared" si="1"/>
        <v>5</v>
      </c>
      <c r="E14" s="5" t="str">
        <f t="shared" si="0"/>
        <v>IE5</v>
      </c>
      <c r="F14" s="15" t="s">
        <v>251</v>
      </c>
      <c r="G14" s="4"/>
      <c r="H14" s="4"/>
      <c r="I14" s="4"/>
      <c r="J14" s="4"/>
      <c r="K14" s="4"/>
      <c r="L14" s="4"/>
    </row>
    <row r="15" spans="1:12" ht="129" customHeight="1" x14ac:dyDescent="0.25">
      <c r="A15" s="4">
        <v>1</v>
      </c>
      <c r="B15" s="4" t="s">
        <v>3</v>
      </c>
      <c r="C15" s="4" t="s">
        <v>12</v>
      </c>
      <c r="D15" s="5">
        <f t="shared" si="1"/>
        <v>6</v>
      </c>
      <c r="E15" s="5" t="str">
        <f t="shared" si="0"/>
        <v>IE6</v>
      </c>
      <c r="F15" s="15" t="s">
        <v>252</v>
      </c>
      <c r="G15" s="4"/>
      <c r="H15" s="4"/>
      <c r="I15" s="4"/>
      <c r="J15" s="4"/>
      <c r="K15" s="4"/>
      <c r="L15" s="4"/>
    </row>
    <row r="16" spans="1:12" ht="90" x14ac:dyDescent="0.25">
      <c r="A16" s="3"/>
      <c r="B16" s="3" t="s">
        <v>3</v>
      </c>
      <c r="C16" s="3" t="s">
        <v>12</v>
      </c>
      <c r="D16" s="14">
        <f t="shared" si="1"/>
        <v>7</v>
      </c>
      <c r="E16" s="14" t="str">
        <f t="shared" si="0"/>
        <v>IE7</v>
      </c>
      <c r="F16" s="17" t="s">
        <v>253</v>
      </c>
      <c r="G16" s="3"/>
      <c r="H16" s="3"/>
      <c r="I16" s="3"/>
      <c r="J16" s="3"/>
      <c r="K16" s="3"/>
      <c r="L16" s="3"/>
    </row>
    <row r="17" spans="1:12" ht="63.6" customHeight="1" x14ac:dyDescent="0.25">
      <c r="A17" s="3"/>
      <c r="B17" s="3" t="s">
        <v>3</v>
      </c>
      <c r="C17" s="3" t="s">
        <v>12</v>
      </c>
      <c r="D17" s="14">
        <f t="shared" si="1"/>
        <v>8</v>
      </c>
      <c r="E17" s="14" t="str">
        <f t="shared" si="0"/>
        <v>IE8</v>
      </c>
      <c r="F17" s="17" t="s">
        <v>50</v>
      </c>
      <c r="G17" s="3"/>
      <c r="H17" s="3"/>
      <c r="I17" s="3"/>
      <c r="J17" s="3"/>
      <c r="K17" s="3"/>
      <c r="L17" s="3"/>
    </row>
    <row r="18" spans="1:12" ht="114.6" customHeight="1" x14ac:dyDescent="0.25">
      <c r="A18" s="3"/>
      <c r="B18" s="3" t="s">
        <v>3</v>
      </c>
      <c r="C18" s="3" t="s">
        <v>12</v>
      </c>
      <c r="D18" s="14">
        <f t="shared" si="1"/>
        <v>9</v>
      </c>
      <c r="E18" s="14" t="str">
        <f t="shared" si="0"/>
        <v>IE9</v>
      </c>
      <c r="F18" s="16" t="s">
        <v>254</v>
      </c>
      <c r="G18" s="3"/>
      <c r="H18" s="3"/>
      <c r="I18" s="3"/>
      <c r="J18" s="3"/>
      <c r="K18" s="3"/>
      <c r="L18" s="3"/>
    </row>
    <row r="19" spans="1:12" ht="94.9" customHeight="1" x14ac:dyDescent="0.25">
      <c r="A19" s="3"/>
      <c r="B19" s="3" t="s">
        <v>3</v>
      </c>
      <c r="C19" s="3" t="s">
        <v>12</v>
      </c>
      <c r="D19" s="14">
        <f t="shared" si="1"/>
        <v>10</v>
      </c>
      <c r="E19" s="14" t="str">
        <f t="shared" si="0"/>
        <v>IE10</v>
      </c>
      <c r="F19" s="17" t="s">
        <v>255</v>
      </c>
      <c r="G19" s="3"/>
      <c r="H19" s="3"/>
      <c r="I19" s="3"/>
      <c r="J19" s="3"/>
      <c r="K19" s="3"/>
      <c r="L19" s="3"/>
    </row>
    <row r="22" spans="1:12" x14ac:dyDescent="0.25">
      <c r="B22" s="11"/>
      <c r="C22" s="11"/>
      <c r="D22" s="11"/>
      <c r="E22" s="11"/>
      <c r="F22" s="12" t="s">
        <v>38</v>
      </c>
      <c r="G22" s="11"/>
    </row>
    <row r="23" spans="1:12" x14ac:dyDescent="0.25">
      <c r="A23" s="2"/>
      <c r="B23" s="14" t="s">
        <v>3</v>
      </c>
      <c r="C23" s="14" t="s">
        <v>12</v>
      </c>
      <c r="D23" s="14" t="s">
        <v>28</v>
      </c>
      <c r="E23" s="14"/>
      <c r="F23" s="14" t="s">
        <v>39</v>
      </c>
      <c r="G23" s="71" t="e">
        <f>AVERAGE($G$10:$G$19)</f>
        <v>#DIV/0!</v>
      </c>
    </row>
    <row r="24" spans="1:12" x14ac:dyDescent="0.25">
      <c r="A24" s="2"/>
      <c r="B24" s="14" t="s">
        <v>3</v>
      </c>
      <c r="C24" s="14" t="s">
        <v>12</v>
      </c>
      <c r="D24" s="14" t="s">
        <v>30</v>
      </c>
      <c r="E24" s="14"/>
      <c r="F24" s="14" t="s">
        <v>40</v>
      </c>
      <c r="G24" s="71" t="e">
        <f>AVERAGEIFS($G$10:$G$19,$A$10:$A$19,1)</f>
        <v>#DIV/0!</v>
      </c>
    </row>
  </sheetData>
  <dataConsolidate/>
  <mergeCells count="2">
    <mergeCell ref="F7:H7"/>
    <mergeCell ref="I7:L7"/>
  </mergeCells>
  <hyperlinks>
    <hyperlink ref="H4" location="Intro!A1" display="Volver al inicio" xr:uid="{00000000-0004-0000-07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8" id="{626C5DDF-B686-4BA5-8329-8E1A292CAD25}">
            <xm:f>OR(Intro!$H$5=1,Intro!$H$5=2)</xm:f>
            <x14:dxf>
              <fill>
                <patternFill patternType="mediumGray"/>
              </fill>
            </x14:dxf>
          </x14:cfRule>
          <xm:sqref>A10:L19</xm:sqref>
        </x14:conditionalFormatting>
        <x14:conditionalFormatting xmlns:xm="http://schemas.microsoft.com/office/excel/2006/main">
          <x14:cfRule type="expression" priority="7" id="{BDB921EE-2C27-4B00-957F-7985D5C6816A}">
            <xm:f>Intro!$H$5=3</xm:f>
            <x14:dxf>
              <fill>
                <patternFill patternType="mediumGray"/>
              </fill>
            </x14:dxf>
          </x14:cfRule>
          <xm:sqref>A11:L13 A16:L19</xm:sqref>
        </x14:conditionalFormatting>
        <x14:conditionalFormatting xmlns:xm="http://schemas.microsoft.com/office/excel/2006/main">
          <x14:cfRule type="cellIs" priority="9" operator="equal" id="{3C36977E-3D35-4551-B4B4-0C45FF823F7C}">
            <xm:f>Listas!$A$6</xm:f>
            <x14:dxf>
              <fill>
                <patternFill>
                  <bgColor rgb="FF00B050"/>
                </patternFill>
              </fill>
            </x14:dxf>
          </x14:cfRule>
          <x14:cfRule type="cellIs" priority="10" operator="equal" id="{4A5E5CA2-9CFB-4352-B7B8-84369E3BCEF0}">
            <xm:f>Listas!$A$5</xm:f>
            <x14:dxf>
              <fill>
                <patternFill>
                  <bgColor rgb="FF92D050"/>
                </patternFill>
              </fill>
            </x14:dxf>
          </x14:cfRule>
          <x14:cfRule type="cellIs" priority="11" operator="equal" id="{C0BFCCAB-E1BF-42AE-91F9-E85E4EA7C995}">
            <xm:f>Listas!$A$4</xm:f>
            <x14:dxf>
              <fill>
                <patternFill>
                  <bgColor rgb="FFFFC000"/>
                </patternFill>
              </fill>
            </x14:dxf>
          </x14:cfRule>
          <x14:cfRule type="cellIs" priority="12" operator="equal" id="{EE4EEC06-E283-4EEE-B1B7-906784429FB7}">
            <xm:f>Listas!$A$3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Listas!$A$2:$A$6</xm:f>
          </x14:formula1>
          <xm:sqref>G10:G19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5C692CB2674E7438D551BF95EFA456D" ma:contentTypeVersion="19" ma:contentTypeDescription="Crée un document." ma:contentTypeScope="" ma:versionID="c205c1c26d8f3566b4d9814625ed49ad">
  <xsd:schema xmlns:xsd="http://www.w3.org/2001/XMLSchema" xmlns:xs="http://www.w3.org/2001/XMLSchema" xmlns:p="http://schemas.microsoft.com/office/2006/metadata/properties" xmlns:ns2="450cd359-0d0b-4363-bacc-5a868f8425c6" xmlns:ns3="0a4dbb71-2c03-416b-a057-c0496ccf3d61" targetNamespace="http://schemas.microsoft.com/office/2006/metadata/properties" ma:root="true" ma:fieldsID="1acbed5c74a28d9453754cdca67d4177" ns2:_="" ns3:_="">
    <xsd:import namespace="450cd359-0d0b-4363-bacc-5a868f8425c6"/>
    <xsd:import namespace="0a4dbb71-2c03-416b-a057-c0496ccf3d61"/>
    <xsd:element name="properties">
      <xsd:complexType>
        <xsd:sequence>
          <xsd:element name="documentManagement">
            <xsd:complexType>
              <xsd:all>
                <xsd:element ref="ns2:MediaServiceMetadata" minOccurs="0"/>
                <xsd:element ref="ns2:MediaServiceFastMetadata" minOccurs="0"/>
                <xsd:element ref="ns2:FechayHor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0cd359-0d0b-4363-bacc-5a868f8425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FechayHora" ma:index="10" nillable="true" ma:displayName="Fecha y Hora" ma:format="DateTime" ma:internalName="FechayHora">
      <xsd:simpleType>
        <xsd:restriction base="dms:DateTime"/>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48ed454b-7024-483e-a821-788adeb539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4dbb71-2c03-416b-a057-c0496ccf3d61"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cb2d7c36-9411-4039-854f-cf0ef1999ee4}" ma:internalName="TaxCatchAll" ma:showField="CatchAllData" ma:web="0a4dbb71-2c03-416b-a057-c0496ccf3d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FechayHora xmlns="450cd359-0d0b-4363-bacc-5a868f8425c6" xsi:nil="true"/>
    <lcf76f155ced4ddcb4097134ff3c332f xmlns="450cd359-0d0b-4363-bacc-5a868f8425c6">
      <Terms xmlns="http://schemas.microsoft.com/office/infopath/2007/PartnerControls"/>
    </lcf76f155ced4ddcb4097134ff3c332f>
    <TaxCatchAll xmlns="0a4dbb71-2c03-416b-a057-c0496ccf3d6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2E573E-FE85-4E35-B3C2-574D25E7BE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0cd359-0d0b-4363-bacc-5a868f8425c6"/>
    <ds:schemaRef ds:uri="0a4dbb71-2c03-416b-a057-c0496ccf3d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16BD45-F6CE-4F83-84AE-2E37AC4B4145}">
  <ds:schemaRefs>
    <ds:schemaRef ds:uri="http://schemas.microsoft.com/office/2006/metadata/properties"/>
    <ds:schemaRef ds:uri="http://schemas.microsoft.com/office/infopath/2007/PartnerControls"/>
    <ds:schemaRef ds:uri="450cd359-0d0b-4363-bacc-5a868f8425c6"/>
    <ds:schemaRef ds:uri="0a4dbb71-2c03-416b-a057-c0496ccf3d61"/>
  </ds:schemaRefs>
</ds:datastoreItem>
</file>

<file path=customXml/itemProps3.xml><?xml version="1.0" encoding="utf-8"?>
<ds:datastoreItem xmlns:ds="http://schemas.openxmlformats.org/officeDocument/2006/customXml" ds:itemID="{2D2F96D1-3497-4BD3-BAEE-E5D76036BD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Hojas de cálculo</vt:lpstr>
      </vt:variant>
      <vt:variant>
        <vt:i4>25</vt:i4>
      </vt:variant>
      <vt:variant>
        <vt:lpstr>Gráficos</vt:lpstr>
      </vt:variant>
      <vt:variant>
        <vt:i4>8</vt:i4>
      </vt:variant>
      <vt:variant>
        <vt:lpstr>Rangos con nombre</vt:lpstr>
      </vt:variant>
      <vt:variant>
        <vt:i4>46</vt:i4>
      </vt:variant>
    </vt:vector>
  </HeadingPairs>
  <TitlesOfParts>
    <vt:vector size="79" baseType="lpstr">
      <vt:lpstr>Intro</vt:lpstr>
      <vt:lpstr>Listas</vt:lpstr>
      <vt:lpstr>Resultados</vt:lpstr>
      <vt:lpstr>Resultados %</vt:lpstr>
      <vt:lpstr>A</vt:lpstr>
      <vt:lpstr>B</vt:lpstr>
      <vt:lpstr>C</vt:lpstr>
      <vt:lpstr>D</vt:lpstr>
      <vt:lpstr>E</vt:lpstr>
      <vt:lpstr>F</vt:lpstr>
      <vt:lpstr>G</vt:lpstr>
      <vt:lpstr>H</vt:lpstr>
      <vt:lpstr>I</vt:lpstr>
      <vt:lpstr>J</vt:lpstr>
      <vt:lpstr>K</vt:lpstr>
      <vt:lpstr>L</vt:lpstr>
      <vt:lpstr>M</vt:lpstr>
      <vt:lpstr>N</vt:lpstr>
      <vt:lpstr>O</vt:lpstr>
      <vt:lpstr>P</vt:lpstr>
      <vt:lpstr>Q</vt:lpstr>
      <vt:lpstr>R</vt:lpstr>
      <vt:lpstr>S</vt:lpstr>
      <vt:lpstr>T</vt:lpstr>
      <vt:lpstr>U</vt:lpstr>
      <vt:lpstr>Gráfico Esencial</vt:lpstr>
      <vt:lpstr>Gráfico Focalizado</vt:lpstr>
      <vt:lpstr>Gráfico x Pilar</vt:lpstr>
      <vt:lpstr>Gráfico Elementos</vt:lpstr>
      <vt:lpstr>Graph_Pilar I</vt:lpstr>
      <vt:lpstr>Graph_Pilar II</vt:lpstr>
      <vt:lpstr>Graph_Pilar III</vt:lpstr>
      <vt:lpstr>Graph_Pilar IV</vt:lpstr>
      <vt:lpstr>A!Área_de_impresión</vt:lpstr>
      <vt:lpstr>B!Área_de_impresión</vt:lpstr>
      <vt:lpstr>'C'!Área_de_impresión</vt:lpstr>
      <vt:lpstr>D!Área_de_impresión</vt:lpstr>
      <vt:lpstr>E!Área_de_impresión</vt:lpstr>
      <vt:lpstr>'F'!Área_de_impresión</vt:lpstr>
      <vt:lpstr>G!Área_de_impresión</vt:lpstr>
      <vt:lpstr>H!Área_de_impresión</vt:lpstr>
      <vt:lpstr>I!Área_de_impresión</vt:lpstr>
      <vt:lpstr>J!Área_de_impresión</vt:lpstr>
      <vt:lpstr>K!Área_de_impresión</vt:lpstr>
      <vt:lpstr>L!Área_de_impresión</vt:lpstr>
      <vt:lpstr>M!Área_de_impresión</vt:lpstr>
      <vt:lpstr>N!Área_de_impresión</vt:lpstr>
      <vt:lpstr>O!Área_de_impresión</vt:lpstr>
      <vt:lpstr>P!Área_de_impresión</vt:lpstr>
      <vt:lpstr>Q!Área_de_impresión</vt:lpstr>
      <vt:lpstr>'R'!Área_de_impresión</vt:lpstr>
      <vt:lpstr>Resultados!Área_de_impresión</vt:lpstr>
      <vt:lpstr>'Resultados %'!Área_de_impresión</vt:lpstr>
      <vt:lpstr>S!Área_de_impresión</vt:lpstr>
      <vt:lpstr>T!Área_de_impresión</vt:lpstr>
      <vt:lpstr>U!Área_de_impresión</vt:lpstr>
      <vt:lpstr>A!Títulos_a_imprimir</vt:lpstr>
      <vt:lpstr>B!Títulos_a_imprimir</vt:lpstr>
      <vt:lpstr>'C'!Títulos_a_imprimir</vt:lpstr>
      <vt:lpstr>D!Títulos_a_imprimir</vt:lpstr>
      <vt:lpstr>E!Títulos_a_imprimir</vt:lpstr>
      <vt:lpstr>'F'!Títulos_a_imprimir</vt:lpstr>
      <vt:lpstr>G!Títulos_a_imprimir</vt:lpstr>
      <vt:lpstr>H!Títulos_a_imprimir</vt:lpstr>
      <vt:lpstr>I!Títulos_a_imprimir</vt:lpstr>
      <vt:lpstr>J!Títulos_a_imprimir</vt:lpstr>
      <vt:lpstr>K!Títulos_a_imprimir</vt:lpstr>
      <vt:lpstr>L!Títulos_a_imprimir</vt:lpstr>
      <vt:lpstr>M!Títulos_a_imprimir</vt:lpstr>
      <vt:lpstr>N!Títulos_a_imprimir</vt:lpstr>
      <vt:lpstr>O!Títulos_a_imprimir</vt:lpstr>
      <vt:lpstr>P!Títulos_a_imprimir</vt:lpstr>
      <vt:lpstr>Q!Títulos_a_imprimir</vt:lpstr>
      <vt:lpstr>'R'!Títulos_a_imprimir</vt:lpstr>
      <vt:lpstr>Resultados!Títulos_a_imprimir</vt:lpstr>
      <vt:lpstr>'Resultados %'!Títulos_a_imprimir</vt:lpstr>
      <vt:lpstr>S!Títulos_a_imprimir</vt:lpstr>
      <vt:lpstr>T!Títulos_a_imprimir</vt:lpstr>
      <vt:lpstr>U!Títulos_a_imprimir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 Ferragut</dc:creator>
  <cp:lastModifiedBy>Tiphaine Le Moenner</cp:lastModifiedBy>
  <cp:revision/>
  <cp:lastPrinted>2018-07-04T19:52:24Z</cp:lastPrinted>
  <dcterms:created xsi:type="dcterms:W3CDTF">2018-05-03T18:38:12Z</dcterms:created>
  <dcterms:modified xsi:type="dcterms:W3CDTF">2024-09-02T16:58:06Z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0x010100E5C692CB2674E7438D551BF95EFA456D</vt:lpwstr>
  </property>
  <property fmtid="{D5CDD505-2E9C-101B-9397-08002B2CF9AE}" pid="3" name="Order">
    <vt:r8>386000</vt:r8>
  </property>
  <property fmtid="{D5CDD505-2E9C-101B-9397-08002B2CF9AE}" pid="4" name="MediaServiceImageTags">
    <vt:lpwstr/>
  </property>
</Properties>
</file>